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wagenschot.sharepoint.com/sites/Beleidsondersteuning-AdministratieWAG/Gedeelde documenten/Fondsenwerving/Wijn/2026 Zomer/"/>
    </mc:Choice>
  </mc:AlternateContent>
  <xr:revisionPtr revIDLastSave="156" documentId="11_9C6D2CDD99327A45A11F3BCEEE4BEB7AB11FADA4" xr6:coauthVersionLast="47" xr6:coauthVersionMax="47" xr10:uidLastSave="{7FA529DB-34D9-4831-9F16-F728483624A0}"/>
  <bookViews>
    <workbookView xWindow="22932" yWindow="-108" windowWidth="23256" windowHeight="12456" xr2:uid="{00000000-000D-0000-FFFF-FFFF00000000}"/>
  </bookViews>
  <sheets>
    <sheet name="folder" sheetId="5" r:id="rId1"/>
  </sheets>
  <definedNames>
    <definedName name="_xlnm.Print_Titles" localSheetId="0">folder!$3:$3</definedName>
    <definedName name="Print_Titles" localSheetId="0">folder!$3:$3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5" l="1"/>
  <c r="F20" i="5"/>
  <c r="F17" i="5"/>
  <c r="F15" i="5"/>
  <c r="F14" i="5"/>
  <c r="F11" i="5"/>
  <c r="F10" i="5"/>
  <c r="F5" i="5"/>
  <c r="F21" i="5"/>
  <c r="F18" i="5"/>
  <c r="F13" i="5"/>
  <c r="F7" i="5"/>
  <c r="F8" i="5"/>
  <c r="F6" i="5"/>
  <c r="E23" i="5" l="1"/>
  <c r="F23" i="5" l="1"/>
</calcChain>
</file>

<file path=xl/sharedStrings.xml><?xml version="1.0" encoding="utf-8"?>
<sst xmlns="http://schemas.openxmlformats.org/spreadsheetml/2006/main" count="66" uniqueCount="63">
  <si>
    <r>
      <rPr>
        <b/>
        <sz val="18"/>
        <color rgb="FFC00000"/>
        <rFont val="Calibri"/>
      </rPr>
      <t xml:space="preserve">Zomerdrankjes 
met of zonder alcohol
</t>
    </r>
    <r>
      <rPr>
        <b/>
        <sz val="14"/>
        <color rgb="FFC00000"/>
        <rFont val="Calibri"/>
      </rPr>
      <t>aanbod 2026</t>
    </r>
  </si>
  <si>
    <t xml:space="preserve">Tot en met maandag 20 april kan je wijn bestellen. Vanaf dinsdag 28 april kan je jouw bestelling afhalen tijdens de kantooruren op 
PC Wagenschot, Steenweg 2 te Eke of op MFC Heynsdaele, Eisdaele 1 te Ronse. 
Bij levering/afhaling ontvang je een kostennota. Gelieve dan pas via overschrijving te betalen. </t>
  </si>
  <si>
    <t>nr</t>
  </si>
  <si>
    <t>wijn</t>
  </si>
  <si>
    <t>prijs</t>
  </si>
  <si>
    <t>omschrijving</t>
  </si>
  <si>
    <t>aantal</t>
  </si>
  <si>
    <t>bedrag</t>
  </si>
  <si>
    <t>ALCOHOLVRIJE  DRANKEN</t>
  </si>
  <si>
    <t>Sprankelend en alcoholvrij: deze Chardonnay-bubbel combineert frisse elegantie met een droge, feestelijke bite – ideaal als aperitief.</t>
  </si>
  <si>
    <t>Nona Spritz is de eerste alcoholvrije Spritz op basis van bloedsinaasappel en sinaasappelzeste met een subtiele toets van bittere gentiaanwortel. 100% natuurlijk en enkel kwalitatieve ingrediënten.</t>
  </si>
  <si>
    <t xml:space="preserve">Een verfrissend evenwichtige mix van 9 - vandaar NONA, 9 in het latijn -  gedistilleerde kruiden. Op basis van onder meer jeneverbessen en citrusvruchten, met een kruidige toets van basilicum en zwarte peper. </t>
  </si>
  <si>
    <t>Nona Ginger is een alcoholvrije spirit op bais van o.a. biologische gember, yuzu &amp; verbena, met verfrissende citrustoetsen en een pittige afdronk. 'Doet denken aan een Moscow Mule'.</t>
  </si>
  <si>
    <t>BUBBELS</t>
  </si>
  <si>
    <t>Contarini Con-Trè rosé Spumante millésimato extra dry 2024, Italië</t>
  </si>
  <si>
    <t>€ 62,40/ doos 6</t>
  </si>
  <si>
    <t>Elegante, verfrissende aperitiefwijn met een lager alcoholgehalte 11.5 %. Verfijnde aroma’s van framboos en aardbei. Mooi droog, een echte aanrader voor de rosé liefhebber. Afkomstig uit de streek van Treviso. Gemaakt van de rabosso en sangiovese. Bewaarpotentieel tot 2027.</t>
  </si>
  <si>
    <t xml:space="preserve">Cava Creador, Spanje
</t>
  </si>
  <si>
    <t>€ 63,00/ doos 6</t>
  </si>
  <si>
    <t>Een bleke kleur met een fijne, aanhoudende mousse. Ruikt naar aroma’s die het contact met de gisten oproepen en evolueert vervolgens naar een fruitige ondertoon die doet denken aan de gebruikte druivensoorten. Proeft zeer aangenaam, met een lichte zoete toets. Harmonieus, verfrissend, elegant en verleidelijk met karakter. Bewaarpotentieel: 2 tot 3 jaar.</t>
  </si>
  <si>
    <t>WITTE WIJNEN</t>
  </si>
  <si>
    <t xml:space="preserve">Domaine Guillaman Sauvignon Blanc 2025, IGP Côtes de Gascogne, Frankrijk
</t>
  </si>
  <si>
    <t>€ 48,00/ doos 6</t>
  </si>
  <si>
    <t>Frisse witte wijn met een heldere, bleekgele kleur. Mooi ronde en volle smaak, goede aciditeit met een vleugje acacia en citrus. Bewaarpotentieel tot 2028.</t>
  </si>
  <si>
    <t xml:space="preserve">In Vino Erotico Chardonnay/Sauvignon/Viognier 2024, Frankrijk
</t>
  </si>
  <si>
    <t>€ 52,80/ doos 6</t>
  </si>
  <si>
    <t>Een wijn afkomstig uit de streek van Béziers/Languedoc. Een combinatie van drie druivensoorten die zorgt voor een ware (sensuele) smaaksensatie in de mond. Delicaat fruit en fijne houtlagering. Een ware kameleon die zich direct aanpast bij veel gelegenheden en gerechten. Bewaarpotentieel tot 2028.</t>
  </si>
  <si>
    <t xml:space="preserve">Ribolla Gialla – Venezia Giulia IGT – Cantina Puiatti 2024, Italië
</t>
  </si>
  <si>
    <t>€ 81,60/ doos 6</t>
  </si>
  <si>
    <t>Frisse Italiaanse wijn afkomstig uit de wijngaarden in Romans d’Isonzo, uit het Zuccole gebied, in Friuli. Gemaakt van de ribolla gialla-druiven. De betekenis van ribolla gialla is letterlijk gele bubbel. De kleur is strogeel met aroma’s van appel, perzik, kruisbes en kruiden. De smaak is mineraal en fris. Past bij koude voorgerechten, pasta’s en gebakken visgerechten. Bewaarpotentieel tot 2029.</t>
  </si>
  <si>
    <t>ROSÉ WIJN</t>
  </si>
  <si>
    <t xml:space="preserve">Château Virgile rosé Côstières de Nîmes 2025, Frankrijk
</t>
  </si>
  <si>
    <t>€ 46,50/ doos 6</t>
  </si>
  <si>
    <t>Lichtroze roséwijn, gemaakt van 100 % syrah. Aroma’s van kersenbloesem en zeste van sinaasappel. Toetsen van rood fruit in de mond: een mooi smaakpallet van framboos tot rode bessen. Een kwaliteitsvolle rosé die niet mag ontbreken op elk zomerterras. Bewaarpotentieel tot 2028.</t>
  </si>
  <si>
    <t xml:space="preserve">Marcel rosé gris de gris 2025, IGP d’Oc, Frankrijk
                </t>
  </si>
  <si>
    <t xml:space="preserve">Een zalmkleurige wijn met grijstinten. Geurt helder en expressief naar rode vruchten. Deze wijn smaakt heel mooi in balans tussen fruit en aciditeit. Bewaarpotentieel tot 2028. </t>
  </si>
  <si>
    <t>RODE WIJN</t>
  </si>
  <si>
    <t xml:space="preserve">Vizorro Tempranillo, Monte la Reina 2024, Castilla y Leon, Spanje
</t>
  </si>
  <si>
    <t>€ 35,40/ doos 6</t>
  </si>
  <si>
    <t>Volle landwijn gemaakt van tempranillo druiven op het domein Monte la Reina gelegen in Noord-Spanje. De wijn heeft een mooie donkere kleur. In de neus vertoont hij aroma’s van warm rood fruit en peper, wat resulteert in een uitgebalanceerde wijn die een rondborstige en volle, fruitige afdronk heeft. Vlot en kruidig. Past bij de meeste vleesgerechten. Bewaarpotentieel tot 2028.</t>
  </si>
  <si>
    <t xml:space="preserve">Dragon de Flandres 2024 Merlot/ Cabernet, Vin de Pays d'Oc, Frankrijk
</t>
  </si>
  <si>
    <t>€ 41,40/ doos 6</t>
  </si>
  <si>
    <t>Een vlotte, ronde wijn, met een klassieke smaak, stijl bordeaux. Een combinatie van druiven uit de regio van Béziers nl. merlot, cabernet en syrah. Past bij de klassieke keuken, kaas, voorgerechten of een onderonsje met vrienden. Bewaarpotentieel tot 2028.</t>
  </si>
  <si>
    <r>
      <rPr>
        <sz val="10"/>
        <color rgb="FF000000"/>
        <rFont val="Calibri"/>
      </rPr>
      <t xml:space="preserve">Lozco Pinot Noir Danube River Plain 2023, Bulgarije - </t>
    </r>
    <r>
      <rPr>
        <b/>
        <sz val="10"/>
        <color rgb="FF000000"/>
        <rFont val="Calibri"/>
      </rPr>
      <t xml:space="preserve">Nieuw in ons aanbod
</t>
    </r>
  </si>
  <si>
    <t>€ 58,20/ doos 6</t>
  </si>
  <si>
    <t>Deze wijn verleidt meteen met zijn diepe robijnrode kleur. In de neus ontdek je intense aroma’s van kers en kriek, verfijnd met subtiele rokerige toetsen, zwarte chocolade en vanille. In de mond proef je een harmonie van rijp rood en zwart fruit, met een lange, zachte afdronk die blijft nazinderen. Een topper die past bij zeevruchten, gevogelte, exotische gerechten of zachte kazen. Bewaarpotentieel tot 2029.</t>
  </si>
  <si>
    <t>TOTAAL</t>
  </si>
  <si>
    <t>Naam</t>
  </si>
  <si>
    <t>Straat en nr</t>
  </si>
  <si>
    <t>Woonplaats</t>
  </si>
  <si>
    <t>E-mail</t>
  </si>
  <si>
    <t>BTW nr</t>
  </si>
  <si>
    <t>Telefoon</t>
  </si>
  <si>
    <t>Afhaling</t>
  </si>
  <si>
    <t xml:space="preserve">o Campus Wagenschot in Eke
o Campus Heynsdaele in Ronse
o meegeven met mijn contactpersoon </t>
  </si>
  <si>
    <t>Jouw contactpersoon in PC Wagenschot</t>
  </si>
  <si>
    <t>Pedagogisch Centrum Wagenschot - Steenweg 2 - 9810 Eke - 09 280 89 60 
acties@wagenschot.be - www.wagenschot.be
Bestellen kan ook via https://www.wagenschot.be/zomerwijntjes/ of via de QR-code</t>
  </si>
  <si>
    <t>€ 7,30/fles van 75 cl</t>
  </si>
  <si>
    <t>€ 29,90/fles van 70 cl</t>
  </si>
  <si>
    <t>Nona Spritz, alcoholvrij, België</t>
  </si>
  <si>
    <t>Nona June, een alcoholvrije gin, België</t>
  </si>
  <si>
    <t xml:space="preserve">Appalina sparkling Chardonnay Brut alcoholvrij, Spanje </t>
  </si>
  <si>
    <t xml:space="preserve">Nona Ginger, alcoholvrij, België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</si>
</sst>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0" x14ac:knownFonts="1">
    <font>
      <sz val="11"/>
      <color theme="1"/>
      <name val="Calibri"/>
      <family val="2"/>
      <scheme val="minor"/>
    </font>
    <font>
      <sz val="11"/>
      <color rgb="FF006100"/>
      <name val="Calibri"/>
      <family val="2"/>
      <scheme val="minor"/>
    </font>
    <font>
      <sz val="11"/>
      <color indexed="8"/>
      <name val="Calibri"/>
      <family val="2"/>
      <charset val="1"/>
    </font>
    <font>
      <sz val="11"/>
      <name val="Calibri"/>
      <family val="2"/>
      <scheme val="minor"/>
    </font>
    <font>
      <sz val="10"/>
      <color theme="1"/>
      <name val="Calibri"/>
      <family val="2"/>
      <scheme val="minor"/>
    </font>
    <font>
      <b/>
      <sz val="10"/>
      <color theme="0"/>
      <name val="Calibri"/>
      <family val="2"/>
      <scheme val="minor"/>
    </font>
    <font>
      <sz val="10"/>
      <name val="Calibri"/>
      <family val="2"/>
      <scheme val="minor"/>
    </font>
    <font>
      <sz val="10"/>
      <color indexed="8"/>
      <name val="Calibri"/>
      <family val="2"/>
      <scheme val="minor"/>
    </font>
    <font>
      <sz val="10"/>
      <color theme="0"/>
      <name val="Calibri"/>
      <family val="2"/>
      <scheme val="minor"/>
    </font>
    <font>
      <b/>
      <sz val="10"/>
      <color theme="1"/>
      <name val="Calibri"/>
      <family val="2"/>
      <scheme val="minor"/>
    </font>
    <font>
      <sz val="10"/>
      <color rgb="FF000000"/>
      <name val="Calibri"/>
      <family val="2"/>
    </font>
    <font>
      <sz val="9"/>
      <name val="Calibri"/>
      <family val="2"/>
      <scheme val="minor"/>
    </font>
    <font>
      <sz val="9"/>
      <color theme="1"/>
      <name val="Calibri"/>
      <family val="2"/>
      <scheme val="minor"/>
    </font>
    <font>
      <sz val="12"/>
      <name val="Calibri"/>
      <family val="2"/>
      <scheme val="minor"/>
    </font>
    <font>
      <sz val="12"/>
      <color theme="1"/>
      <name val="Calibri"/>
      <family val="2"/>
      <scheme val="minor"/>
    </font>
    <font>
      <b/>
      <sz val="18"/>
      <color rgb="FFC00000"/>
      <name val="Calibri"/>
    </font>
    <font>
      <b/>
      <sz val="14"/>
      <color rgb="FFC00000"/>
      <name val="Calibri"/>
    </font>
    <font>
      <b/>
      <sz val="11"/>
      <color rgb="FFC00000"/>
      <name val="Calibri"/>
    </font>
    <font>
      <sz val="10"/>
      <color rgb="FF000000"/>
      <name val="Calibri"/>
    </font>
    <font>
      <b/>
      <sz val="10"/>
      <color rgb="FF000000"/>
      <name val="Calibri"/>
    </font>
  </fonts>
  <fills count="7">
    <fill>
      <patternFill patternType="none"/>
    </fill>
    <fill>
      <patternFill patternType="gray125"/>
    </fill>
    <fill>
      <patternFill patternType="solid">
        <fgColor rgb="FFC6EFCE"/>
      </patternFill>
    </fill>
    <fill>
      <patternFill patternType="solid">
        <fgColor theme="0"/>
        <bgColor indexed="26"/>
      </patternFill>
    </fill>
    <fill>
      <patternFill patternType="solid">
        <fgColor theme="0"/>
        <bgColor indexed="64"/>
      </patternFill>
    </fill>
    <fill>
      <patternFill patternType="solid">
        <fgColor rgb="FFC00000"/>
        <bgColor indexed="64"/>
      </patternFill>
    </fill>
    <fill>
      <patternFill patternType="solid">
        <fgColor rgb="FF00B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2" borderId="0" applyNumberFormat="0" applyBorder="0" applyAlignment="0" applyProtection="0"/>
    <xf numFmtId="0" fontId="2" fillId="0" borderId="0"/>
  </cellStyleXfs>
  <cellXfs count="36">
    <xf numFmtId="0" fontId="0" fillId="0" borderId="0" xfId="0"/>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6" fillId="4" borderId="1" xfId="1" applyFont="1" applyFill="1" applyBorder="1" applyAlignment="1">
      <alignment vertical="top" wrapText="1"/>
    </xf>
    <xf numFmtId="0" fontId="7" fillId="3" borderId="1" xfId="2" applyFont="1" applyFill="1" applyBorder="1" applyAlignment="1">
      <alignment vertical="top" wrapText="1"/>
    </xf>
    <xf numFmtId="0" fontId="4" fillId="0" borderId="1" xfId="0" applyFont="1" applyBorder="1" applyAlignment="1">
      <alignment vertical="top"/>
    </xf>
    <xf numFmtId="0" fontId="4" fillId="0" borderId="0" xfId="0" applyFont="1"/>
    <xf numFmtId="0" fontId="9" fillId="0" borderId="1" xfId="0" applyFont="1" applyBorder="1" applyAlignment="1">
      <alignment horizontal="right"/>
    </xf>
    <xf numFmtId="0" fontId="10" fillId="4" borderId="1" xfId="1" applyFont="1" applyFill="1" applyBorder="1" applyAlignment="1">
      <alignment vertical="top" wrapText="1"/>
    </xf>
    <xf numFmtId="164" fontId="4" fillId="0" borderId="1" xfId="0" applyNumberFormat="1" applyFont="1" applyBorder="1" applyAlignment="1">
      <alignment vertical="top"/>
    </xf>
    <xf numFmtId="3" fontId="9" fillId="0" borderId="1" xfId="0" applyNumberFormat="1" applyFont="1" applyBorder="1"/>
    <xf numFmtId="164" fontId="9" fillId="0" borderId="1" xfId="0" applyNumberFormat="1" applyFont="1" applyBorder="1"/>
    <xf numFmtId="0" fontId="4" fillId="0" borderId="1" xfId="0" applyFont="1" applyBorder="1" applyAlignment="1" applyProtection="1">
      <alignment vertical="top"/>
      <protection locked="0"/>
    </xf>
    <xf numFmtId="0" fontId="17" fillId="0" borderId="0" xfId="0" applyFont="1" applyAlignment="1">
      <alignment horizontal="center" vertical="center" wrapText="1"/>
    </xf>
    <xf numFmtId="0" fontId="18" fillId="4" borderId="1" xfId="1" applyFont="1" applyFill="1" applyBorder="1" applyAlignment="1">
      <alignment vertical="top" wrapText="1"/>
    </xf>
    <xf numFmtId="0" fontId="3" fillId="0" borderId="0" xfId="0" applyFont="1"/>
    <xf numFmtId="0" fontId="11" fillId="0" borderId="1" xfId="0" applyFont="1" applyBorder="1" applyAlignment="1">
      <alignment horizontal="left" vertical="center" wrapText="1"/>
    </xf>
    <xf numFmtId="0" fontId="12" fillId="0" borderId="1" xfId="0" applyFont="1" applyBorder="1" applyAlignment="1">
      <alignment horizontal="left"/>
    </xf>
    <xf numFmtId="0" fontId="3" fillId="0" borderId="2" xfId="0" applyFont="1" applyBorder="1" applyAlignment="1">
      <alignment vertical="center" wrapText="1"/>
    </xf>
    <xf numFmtId="0" fontId="3" fillId="0" borderId="4" xfId="0" applyFont="1" applyBorder="1" applyAlignment="1">
      <alignment vertical="center" wrapText="1"/>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6" fillId="0" borderId="1" xfId="0" applyFont="1" applyBorder="1" applyAlignment="1">
      <alignment vertical="center" wrapText="1"/>
    </xf>
    <xf numFmtId="0" fontId="4" fillId="0" borderId="1" xfId="0" applyFont="1" applyBorder="1"/>
    <xf numFmtId="0" fontId="3" fillId="0" borderId="1" xfId="0" applyFont="1" applyBorder="1" applyAlignment="1">
      <alignment vertical="center" wrapText="1"/>
    </xf>
    <xf numFmtId="0" fontId="0" fillId="0" borderId="1" xfId="0" applyBorder="1"/>
    <xf numFmtId="0" fontId="13" fillId="0" borderId="2" xfId="0" applyFont="1" applyBorder="1" applyAlignment="1" applyProtection="1">
      <alignment vertical="center" wrapText="1"/>
      <protection locked="0"/>
    </xf>
    <xf numFmtId="0" fontId="14" fillId="0" borderId="3" xfId="0" applyFont="1" applyBorder="1" applyProtection="1">
      <protection locked="0"/>
    </xf>
    <xf numFmtId="0" fontId="14" fillId="0" borderId="4" xfId="0" applyFont="1" applyBorder="1" applyProtection="1">
      <protection locked="0"/>
    </xf>
    <xf numFmtId="0" fontId="0" fillId="0" borderId="5" xfId="0" quotePrefix="1" applyBorder="1" applyAlignment="1">
      <alignment horizontal="center" vertical="center" wrapText="1"/>
    </xf>
    <xf numFmtId="0" fontId="0" fillId="0" borderId="5" xfId="0" applyBorder="1" applyAlignment="1">
      <alignment horizontal="center" vertical="center"/>
    </xf>
    <xf numFmtId="0" fontId="8" fillId="6" borderId="2" xfId="1" applyFont="1" applyFill="1" applyBorder="1" applyAlignment="1">
      <alignment horizontal="center" vertical="top" wrapText="1"/>
    </xf>
    <xf numFmtId="0" fontId="8" fillId="6" borderId="3" xfId="1" applyFont="1" applyFill="1" applyBorder="1" applyAlignment="1">
      <alignment horizontal="center"/>
    </xf>
    <xf numFmtId="0" fontId="8" fillId="6" borderId="4" xfId="1" applyFont="1" applyFill="1" applyBorder="1" applyAlignment="1">
      <alignment horizontal="center"/>
    </xf>
    <xf numFmtId="164" fontId="6" fillId="0" borderId="1" xfId="2" applyNumberFormat="1" applyFont="1" applyBorder="1" applyAlignment="1">
      <alignment horizontal="center" vertical="top" wrapText="1"/>
    </xf>
  </cellXfs>
  <cellStyles count="3">
    <cellStyle name="Excel Built-in Normal" xfId="2" xr:uid="{00000000-0005-0000-0000-000000000000}"/>
    <cellStyle name="Goed" xfId="1" builtinId="26"/>
    <cellStyle name="Standaard" xfId="0" builtinId="0"/>
  </cellStyles>
  <dxfs count="4">
    <dxf>
      <font>
        <color theme="0"/>
      </font>
    </dxf>
    <dxf>
      <font>
        <color theme="0"/>
      </font>
    </dxf>
    <dxf>
      <font>
        <color theme="0"/>
      </font>
    </dxf>
    <dxf>
      <font>
        <color theme="0"/>
      </font>
    </dxf>
  </dxfs>
  <tableStyles count="0" defaultTableStyle="TableStyleMedium9" defaultPivotStyle="PivotStyleLight16"/>
  <colors>
    <mruColors>
      <color rgb="FFF9FCFD"/>
      <color rgb="FFFAFFB3"/>
      <color rgb="FFFF9F9F"/>
      <color rgb="FFFF53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1009053</xdr:colOff>
      <xdr:row>0</xdr:row>
      <xdr:rowOff>793012</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351" b="9041"/>
        <a:stretch/>
      </xdr:blipFill>
      <xdr:spPr>
        <a:xfrm>
          <a:off x="0" y="28575"/>
          <a:ext cx="1274867" cy="764437"/>
        </a:xfrm>
        <a:prstGeom prst="rect">
          <a:avLst/>
        </a:prstGeom>
      </xdr:spPr>
    </xdr:pic>
    <xdr:clientData/>
  </xdr:twoCellAnchor>
  <xdr:twoCellAnchor editAs="oneCell">
    <xdr:from>
      <xdr:col>4</xdr:col>
      <xdr:colOff>97467</xdr:colOff>
      <xdr:row>0</xdr:row>
      <xdr:rowOff>67341</xdr:rowOff>
    </xdr:from>
    <xdr:to>
      <xdr:col>5</xdr:col>
      <xdr:colOff>279105</xdr:colOff>
      <xdr:row>1</xdr:row>
      <xdr:rowOff>10641</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3444" y="67341"/>
          <a:ext cx="828452" cy="767323"/>
        </a:xfrm>
        <a:prstGeom prst="rect">
          <a:avLst/>
        </a:prstGeom>
      </xdr:spPr>
    </xdr:pic>
    <xdr:clientData/>
  </xdr:twoCellAnchor>
  <xdr:twoCellAnchor editAs="oneCell">
    <xdr:from>
      <xdr:col>3</xdr:col>
      <xdr:colOff>3876453</xdr:colOff>
      <xdr:row>29</xdr:row>
      <xdr:rowOff>166134</xdr:rowOff>
    </xdr:from>
    <xdr:to>
      <xdr:col>5</xdr:col>
      <xdr:colOff>673337</xdr:colOff>
      <xdr:row>32</xdr:row>
      <xdr:rowOff>490590</xdr:rowOff>
    </xdr:to>
    <xdr:pic>
      <xdr:nvPicPr>
        <xdr:cNvPr id="5" name="Afbeelding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08183" y="17842762"/>
          <a:ext cx="1797509" cy="179750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3"/>
  <sheetViews>
    <sheetView showGridLines="0" tabSelected="1" topLeftCell="A17" zoomScale="88" zoomScaleNormal="88" zoomScaleSheetLayoutView="100" workbookViewId="0">
      <selection activeCell="C8" sqref="C8"/>
    </sheetView>
  </sheetViews>
  <sheetFormatPr defaultRowHeight="14.4" x14ac:dyDescent="0.3"/>
  <cols>
    <col min="1" max="1" width="3.88671875" customWidth="1"/>
    <col min="2" max="2" width="19.6640625" customWidth="1"/>
    <col min="3" max="3" width="10" customWidth="1"/>
    <col min="4" max="4" width="65.5546875" customWidth="1"/>
    <col min="5" max="5" width="9.44140625" customWidth="1"/>
    <col min="6" max="6" width="10.109375" customWidth="1"/>
  </cols>
  <sheetData>
    <row r="1" spans="1:7" ht="64.8" x14ac:dyDescent="0.3">
      <c r="D1" s="13" t="s">
        <v>0</v>
      </c>
    </row>
    <row r="2" spans="1:7" ht="52.5" customHeight="1" x14ac:dyDescent="0.3">
      <c r="A2" s="30" t="s">
        <v>1</v>
      </c>
      <c r="B2" s="31"/>
      <c r="C2" s="31"/>
      <c r="D2" s="31"/>
      <c r="E2" s="31"/>
      <c r="F2" s="31"/>
    </row>
    <row r="3" spans="1:7" x14ac:dyDescent="0.3">
      <c r="A3" s="1" t="s">
        <v>2</v>
      </c>
      <c r="B3" s="1" t="s">
        <v>3</v>
      </c>
      <c r="C3" s="2" t="s">
        <v>4</v>
      </c>
      <c r="D3" s="2" t="s">
        <v>5</v>
      </c>
      <c r="E3" s="2" t="s">
        <v>6</v>
      </c>
      <c r="F3" s="2" t="s">
        <v>7</v>
      </c>
    </row>
    <row r="4" spans="1:7" x14ac:dyDescent="0.3">
      <c r="A4" s="32" t="s">
        <v>8</v>
      </c>
      <c r="B4" s="33"/>
      <c r="C4" s="33"/>
      <c r="D4" s="33"/>
      <c r="E4" s="33"/>
      <c r="F4" s="34"/>
    </row>
    <row r="5" spans="1:7" ht="41.4" x14ac:dyDescent="0.3">
      <c r="A5" s="5">
        <v>1</v>
      </c>
      <c r="B5" s="3" t="s">
        <v>61</v>
      </c>
      <c r="C5" s="35" t="s">
        <v>57</v>
      </c>
      <c r="D5" s="4" t="s">
        <v>9</v>
      </c>
      <c r="E5" s="12"/>
      <c r="F5" s="9" t="str">
        <f>IF(E5&gt;0,E5*7.3," ")</f>
        <v xml:space="preserve"> </v>
      </c>
      <c r="G5" s="15"/>
    </row>
    <row r="6" spans="1:7" ht="39.75" customHeight="1" x14ac:dyDescent="0.3">
      <c r="A6" s="5">
        <v>2</v>
      </c>
      <c r="B6" s="3" t="s">
        <v>59</v>
      </c>
      <c r="C6" s="35" t="s">
        <v>58</v>
      </c>
      <c r="D6" s="4" t="s">
        <v>10</v>
      </c>
      <c r="E6" s="12"/>
      <c r="F6" s="9" t="str">
        <f>IF(E6&gt;0,E6*29.9," ")</f>
        <v xml:space="preserve"> </v>
      </c>
    </row>
    <row r="7" spans="1:7" ht="39" customHeight="1" x14ac:dyDescent="0.3">
      <c r="A7" s="5">
        <v>3</v>
      </c>
      <c r="B7" s="3" t="s">
        <v>60</v>
      </c>
      <c r="C7" s="35" t="s">
        <v>58</v>
      </c>
      <c r="D7" s="4" t="s">
        <v>11</v>
      </c>
      <c r="E7" s="12"/>
      <c r="F7" s="9" t="str">
        <f t="shared" ref="F7:F8" si="0">IF(E7&gt;0,E7*29.9," ")</f>
        <v xml:space="preserve"> </v>
      </c>
    </row>
    <row r="8" spans="1:7" ht="40.5" customHeight="1" x14ac:dyDescent="0.3">
      <c r="A8" s="5">
        <v>4</v>
      </c>
      <c r="B8" s="3" t="s">
        <v>62</v>
      </c>
      <c r="C8" s="35" t="s">
        <v>58</v>
      </c>
      <c r="D8" s="4" t="s">
        <v>12</v>
      </c>
      <c r="E8" s="12"/>
      <c r="F8" s="9" t="str">
        <f t="shared" si="0"/>
        <v xml:space="preserve"> </v>
      </c>
    </row>
    <row r="9" spans="1:7" x14ac:dyDescent="0.3">
      <c r="A9" s="32" t="s">
        <v>13</v>
      </c>
      <c r="B9" s="33"/>
      <c r="C9" s="33"/>
      <c r="D9" s="33"/>
      <c r="E9" s="33"/>
      <c r="F9" s="34"/>
    </row>
    <row r="10" spans="1:7" ht="55.2" x14ac:dyDescent="0.3">
      <c r="A10" s="5">
        <v>5</v>
      </c>
      <c r="B10" s="3" t="s">
        <v>14</v>
      </c>
      <c r="C10" s="35" t="s">
        <v>15</v>
      </c>
      <c r="D10" s="4" t="s">
        <v>16</v>
      </c>
      <c r="E10" s="12"/>
      <c r="F10" s="9" t="str">
        <f>IF(E10&gt;0,E10*62.4," ")</f>
        <v xml:space="preserve"> </v>
      </c>
    </row>
    <row r="11" spans="1:7" ht="66" customHeight="1" x14ac:dyDescent="0.3">
      <c r="A11" s="5">
        <v>6</v>
      </c>
      <c r="B11" s="3" t="s">
        <v>17</v>
      </c>
      <c r="C11" s="35" t="s">
        <v>18</v>
      </c>
      <c r="D11" s="4" t="s">
        <v>19</v>
      </c>
      <c r="E11" s="12"/>
      <c r="F11" s="9" t="str">
        <f>IF(E11&gt;0,E11*63," ")</f>
        <v xml:space="preserve"> </v>
      </c>
    </row>
    <row r="12" spans="1:7" x14ac:dyDescent="0.3">
      <c r="A12" s="32" t="s">
        <v>20</v>
      </c>
      <c r="B12" s="33"/>
      <c r="C12" s="33"/>
      <c r="D12" s="33"/>
      <c r="E12" s="33"/>
      <c r="F12" s="34"/>
    </row>
    <row r="13" spans="1:7" ht="52.5" customHeight="1" x14ac:dyDescent="0.3">
      <c r="A13" s="5">
        <v>7</v>
      </c>
      <c r="B13" s="8" t="s">
        <v>21</v>
      </c>
      <c r="C13" s="35" t="s">
        <v>22</v>
      </c>
      <c r="D13" s="4" t="s">
        <v>23</v>
      </c>
      <c r="E13" s="12"/>
      <c r="F13" s="9" t="str">
        <f>IF(E13&gt;0,E13*48," ")</f>
        <v xml:space="preserve"> </v>
      </c>
    </row>
    <row r="14" spans="1:7" ht="53.25" customHeight="1" x14ac:dyDescent="0.3">
      <c r="A14" s="5">
        <v>8</v>
      </c>
      <c r="B14" s="3" t="s">
        <v>24</v>
      </c>
      <c r="C14" s="35" t="s">
        <v>25</v>
      </c>
      <c r="D14" s="4" t="s">
        <v>26</v>
      </c>
      <c r="E14" s="12"/>
      <c r="F14" s="9" t="str">
        <f>IF(E14&gt;0,E14*52.8," ")</f>
        <v xml:space="preserve"> </v>
      </c>
    </row>
    <row r="15" spans="1:7" ht="68.25" customHeight="1" x14ac:dyDescent="0.3">
      <c r="A15" s="5">
        <v>9</v>
      </c>
      <c r="B15" s="8" t="s">
        <v>27</v>
      </c>
      <c r="C15" s="35" t="s">
        <v>28</v>
      </c>
      <c r="D15" s="4" t="s">
        <v>29</v>
      </c>
      <c r="E15" s="12"/>
      <c r="F15" s="9" t="str">
        <f>IF(E15&gt;0,E15*81.6," ")</f>
        <v xml:space="preserve"> </v>
      </c>
    </row>
    <row r="16" spans="1:7" x14ac:dyDescent="0.3">
      <c r="A16" s="32" t="s">
        <v>30</v>
      </c>
      <c r="B16" s="33"/>
      <c r="C16" s="33"/>
      <c r="D16" s="33"/>
      <c r="E16" s="33"/>
      <c r="F16" s="34"/>
    </row>
    <row r="17" spans="1:6" ht="53.25" customHeight="1" x14ac:dyDescent="0.3">
      <c r="A17" s="5">
        <v>10</v>
      </c>
      <c r="B17" s="8" t="s">
        <v>31</v>
      </c>
      <c r="C17" s="35" t="s">
        <v>32</v>
      </c>
      <c r="D17" s="4" t="s">
        <v>33</v>
      </c>
      <c r="E17" s="12"/>
      <c r="F17" s="9" t="str">
        <f>IF(E17&gt;0,E17*46.5," ")</f>
        <v xml:space="preserve"> </v>
      </c>
    </row>
    <row r="18" spans="1:6" ht="39.75" customHeight="1" x14ac:dyDescent="0.3">
      <c r="A18" s="5">
        <v>11</v>
      </c>
      <c r="B18" s="8" t="s">
        <v>34</v>
      </c>
      <c r="C18" s="35" t="s">
        <v>22</v>
      </c>
      <c r="D18" s="4" t="s">
        <v>35</v>
      </c>
      <c r="E18" s="12"/>
      <c r="F18" s="9" t="str">
        <f>IF(E18&gt;0,E18*48," ")</f>
        <v xml:space="preserve"> </v>
      </c>
    </row>
    <row r="19" spans="1:6" x14ac:dyDescent="0.3">
      <c r="A19" s="32" t="s">
        <v>36</v>
      </c>
      <c r="B19" s="33"/>
      <c r="C19" s="33"/>
      <c r="D19" s="33"/>
      <c r="E19" s="33"/>
      <c r="F19" s="34"/>
    </row>
    <row r="20" spans="1:6" ht="66" customHeight="1" x14ac:dyDescent="0.3">
      <c r="A20" s="5">
        <v>12</v>
      </c>
      <c r="B20" s="8" t="s">
        <v>37</v>
      </c>
      <c r="C20" s="35" t="s">
        <v>38</v>
      </c>
      <c r="D20" s="4" t="s">
        <v>39</v>
      </c>
      <c r="E20" s="12"/>
      <c r="F20" s="9" t="str">
        <f>IF(E20&gt;0,E20*35.4," ")</f>
        <v xml:space="preserve"> </v>
      </c>
    </row>
    <row r="21" spans="1:6" ht="54.6" customHeight="1" x14ac:dyDescent="0.3">
      <c r="A21" s="5">
        <v>13</v>
      </c>
      <c r="B21" s="8" t="s">
        <v>40</v>
      </c>
      <c r="C21" s="35" t="s">
        <v>41</v>
      </c>
      <c r="D21" s="4" t="s">
        <v>42</v>
      </c>
      <c r="E21" s="12"/>
      <c r="F21" s="9" t="str">
        <f>IF(E21&gt;0,E21*41.4," ")</f>
        <v xml:space="preserve"> </v>
      </c>
    </row>
    <row r="22" spans="1:6" ht="83.4" customHeight="1" x14ac:dyDescent="0.3">
      <c r="A22" s="5">
        <v>14</v>
      </c>
      <c r="B22" s="14" t="s">
        <v>43</v>
      </c>
      <c r="C22" s="35" t="s">
        <v>44</v>
      </c>
      <c r="D22" s="4" t="s">
        <v>45</v>
      </c>
      <c r="E22" s="12"/>
      <c r="F22" s="9" t="str">
        <f>IF(E22&gt;0,E22*58.2," ")</f>
        <v xml:space="preserve"> </v>
      </c>
    </row>
    <row r="23" spans="1:6" ht="18.75" customHeight="1" x14ac:dyDescent="0.3">
      <c r="A23" s="6"/>
      <c r="B23" s="6"/>
      <c r="C23" s="6"/>
      <c r="D23" s="7" t="s">
        <v>46</v>
      </c>
      <c r="E23" s="10">
        <f>SUM(E5:E8,E10:E11,E13:E15,E17:E18,E20:E22)</f>
        <v>0</v>
      </c>
      <c r="F23" s="11">
        <f>SUM(F17:F22,F13:F15,F10:F11,F5:F8)</f>
        <v>0</v>
      </c>
    </row>
    <row r="25" spans="1:6" ht="30" customHeight="1" x14ac:dyDescent="0.3">
      <c r="A25" s="18" t="s">
        <v>47</v>
      </c>
      <c r="B25" s="19"/>
      <c r="C25" s="20"/>
      <c r="D25" s="21"/>
      <c r="E25" s="21"/>
      <c r="F25" s="22"/>
    </row>
    <row r="26" spans="1:6" ht="30" customHeight="1" x14ac:dyDescent="0.3">
      <c r="A26" s="18" t="s">
        <v>48</v>
      </c>
      <c r="B26" s="19"/>
      <c r="C26" s="20"/>
      <c r="D26" s="21"/>
      <c r="E26" s="21"/>
      <c r="F26" s="22"/>
    </row>
    <row r="27" spans="1:6" ht="30" customHeight="1" x14ac:dyDescent="0.3">
      <c r="A27" s="18" t="s">
        <v>49</v>
      </c>
      <c r="B27" s="19"/>
      <c r="C27" s="20"/>
      <c r="D27" s="21"/>
      <c r="E27" s="21"/>
      <c r="F27" s="22"/>
    </row>
    <row r="28" spans="1:6" ht="30" customHeight="1" x14ac:dyDescent="0.3">
      <c r="A28" s="18" t="s">
        <v>50</v>
      </c>
      <c r="B28" s="19"/>
      <c r="C28" s="20"/>
      <c r="D28" s="21"/>
      <c r="E28" s="21"/>
      <c r="F28" s="22"/>
    </row>
    <row r="29" spans="1:6" ht="30" customHeight="1" x14ac:dyDescent="0.3">
      <c r="A29" s="18" t="s">
        <v>51</v>
      </c>
      <c r="B29" s="19"/>
      <c r="C29" s="20"/>
      <c r="D29" s="21"/>
      <c r="E29" s="21"/>
      <c r="F29" s="22"/>
    </row>
    <row r="30" spans="1:6" ht="30" customHeight="1" x14ac:dyDescent="0.3">
      <c r="A30" s="18" t="s">
        <v>52</v>
      </c>
      <c r="B30" s="19"/>
      <c r="C30" s="20"/>
      <c r="D30" s="21"/>
      <c r="E30" s="21"/>
      <c r="F30" s="22"/>
    </row>
    <row r="31" spans="1:6" ht="52.5" customHeight="1" x14ac:dyDescent="0.3">
      <c r="A31" s="25" t="s">
        <v>53</v>
      </c>
      <c r="B31" s="26"/>
      <c r="C31" s="27" t="s">
        <v>54</v>
      </c>
      <c r="D31" s="28"/>
      <c r="E31" s="28"/>
      <c r="F31" s="29"/>
    </row>
    <row r="32" spans="1:6" ht="33.75" customHeight="1" x14ac:dyDescent="0.3">
      <c r="A32" s="23" t="s">
        <v>55</v>
      </c>
      <c r="B32" s="24"/>
      <c r="C32" s="20"/>
      <c r="D32" s="21"/>
      <c r="E32" s="21"/>
      <c r="F32" s="22"/>
    </row>
    <row r="33" spans="1:6" ht="39" customHeight="1" x14ac:dyDescent="0.3">
      <c r="A33" s="16" t="s">
        <v>56</v>
      </c>
      <c r="B33" s="17"/>
      <c r="C33" s="17"/>
      <c r="D33" s="17"/>
      <c r="E33" s="17"/>
      <c r="F33" s="17"/>
    </row>
  </sheetData>
  <sheetProtection algorithmName="SHA-512" hashValue="Lyh+eiBV2WeasSAO3qIFJaD30FhNJQsl4D93zoVxheOprT3KRFhtpXBZUUqjajV/SnfKGI9TBVmB9/gE7pVKMw==" saltValue="0BODpEPx3i/kjMqXtfJ6YQ==" spinCount="100000" sheet="1" objects="1" scenarios="1"/>
  <mergeCells count="23">
    <mergeCell ref="A25:B25"/>
    <mergeCell ref="C25:F25"/>
    <mergeCell ref="A26:B26"/>
    <mergeCell ref="C26:F26"/>
    <mergeCell ref="A2:F2"/>
    <mergeCell ref="A4:F4"/>
    <mergeCell ref="A9:F9"/>
    <mergeCell ref="A12:F12"/>
    <mergeCell ref="A16:F16"/>
    <mergeCell ref="A19:F19"/>
    <mergeCell ref="A33:F33"/>
    <mergeCell ref="A27:B27"/>
    <mergeCell ref="C27:F27"/>
    <mergeCell ref="A28:B28"/>
    <mergeCell ref="A29:B29"/>
    <mergeCell ref="C28:F28"/>
    <mergeCell ref="C29:F29"/>
    <mergeCell ref="A30:B30"/>
    <mergeCell ref="A32:B32"/>
    <mergeCell ref="A31:B31"/>
    <mergeCell ref="C30:F30"/>
    <mergeCell ref="C31:F31"/>
    <mergeCell ref="C32:F32"/>
  </mergeCells>
  <conditionalFormatting sqref="E23:F23">
    <cfRule type="cellIs" dxfId="3" priority="1" operator="equal">
      <formula>0</formula>
    </cfRule>
    <cfRule type="expression" dxfId="2" priority="3">
      <formula>"&lt;1"</formula>
    </cfRule>
  </conditionalFormatting>
  <conditionalFormatting sqref="F5:F8 F10:F11 F17:F18 F20:F23">
    <cfRule type="expression" dxfId="1" priority="6">
      <formula>"&lt;1"</formula>
    </cfRule>
  </conditionalFormatting>
  <conditionalFormatting sqref="F13:F15">
    <cfRule type="expression" dxfId="0" priority="4">
      <formula>"&lt;1"</formula>
    </cfRule>
  </conditionalFormatting>
  <printOptions horizontalCentered="1" verticalCentered="1"/>
  <pageMargins left="0.23622047244094491" right="0.23622047244094491" top="0.74803149606299213" bottom="0.74803149606299213" header="0.31496062992125984" footer="0.31496062992125984"/>
  <pageSetup paperSize="9" scale="83" fitToHeight="0" orientation="portrait" r:id="rId1"/>
  <rowBreaks count="1" manualBreakCount="1">
    <brk id="1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bbe4bfc-ded4-49ba-b930-1e2ca2e98623">
      <UserInfo>
        <DisplayName>Els Cottyn</DisplayName>
        <AccountId>25</AccountId>
        <AccountType/>
      </UserInfo>
      <UserInfo>
        <DisplayName>Debbie Verlinden</DisplayName>
        <AccountId>24</AccountId>
        <AccountType/>
      </UserInfo>
      <UserInfo>
        <DisplayName>Lut Beyaert</DisplayName>
        <AccountId>47</AccountId>
        <AccountType/>
      </UserInfo>
    </SharedWithUsers>
    <TaxCatchAll xmlns="1bbe4bfc-ded4-49ba-b930-1e2ca2e98623" xsi:nil="true"/>
    <lcf76f155ced4ddcb4097134ff3c332f xmlns="9eb5c399-9d1e-480f-a4e5-f1774f1c2da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220BED87871E34DB0519AA9CF98C29D" ma:contentTypeVersion="18" ma:contentTypeDescription="Een nieuw document maken." ma:contentTypeScope="" ma:versionID="175febe0e88d79f17f7321783de98fb8">
  <xsd:schema xmlns:xsd="http://www.w3.org/2001/XMLSchema" xmlns:xs="http://www.w3.org/2001/XMLSchema" xmlns:p="http://schemas.microsoft.com/office/2006/metadata/properties" xmlns:ns2="9eb5c399-9d1e-480f-a4e5-f1774f1c2daa" xmlns:ns3="1bbe4bfc-ded4-49ba-b930-1e2ca2e98623" targetNamespace="http://schemas.microsoft.com/office/2006/metadata/properties" ma:root="true" ma:fieldsID="d7804d101b39d2402684821f829451fd" ns2:_="" ns3:_="">
    <xsd:import namespace="9eb5c399-9d1e-480f-a4e5-f1774f1c2daa"/>
    <xsd:import namespace="1bbe4bfc-ded4-49ba-b930-1e2ca2e9862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b5c399-9d1e-480f-a4e5-f1774f1c2d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f1f97bf6-8af2-4020-804b-28bbf0431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be4bfc-ded4-49ba-b930-1e2ca2e9862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879b8da0-2262-4a63-b8b1-8c8614871844}" ma:internalName="TaxCatchAll" ma:showField="CatchAllData" ma:web="1bbe4bfc-ded4-49ba-b930-1e2ca2e986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7FDB18-D7CA-4D36-93CE-A5AD437F60A5}">
  <ds:schemaRefs>
    <ds:schemaRef ds:uri="http://schemas.microsoft.com/office/2006/metadata/properties"/>
    <ds:schemaRef ds:uri="http://schemas.microsoft.com/office/infopath/2007/PartnerControls"/>
    <ds:schemaRef ds:uri="1bbe4bfc-ded4-49ba-b930-1e2ca2e98623"/>
    <ds:schemaRef ds:uri="9eb5c399-9d1e-480f-a4e5-f1774f1c2daa"/>
  </ds:schemaRefs>
</ds:datastoreItem>
</file>

<file path=customXml/itemProps2.xml><?xml version="1.0" encoding="utf-8"?>
<ds:datastoreItem xmlns:ds="http://schemas.openxmlformats.org/officeDocument/2006/customXml" ds:itemID="{B12C9541-2437-4DAD-92D1-582F63D641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b5c399-9d1e-480f-a4e5-f1774f1c2daa"/>
    <ds:schemaRef ds:uri="1bbe4bfc-ded4-49ba-b930-1e2ca2e986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D2957A-6FEB-4CA9-BA04-4562A670B4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folder</vt:lpstr>
      <vt:lpstr>folder!Afdruktitels</vt:lpstr>
      <vt:lpstr>folder!Print_Titles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greetb</dc:creator>
  <cp:keywords/>
  <dc:description/>
  <cp:lastModifiedBy>Greet Buyssens</cp:lastModifiedBy>
  <cp:revision/>
  <cp:lastPrinted>2026-03-10T08:35:44Z</cp:lastPrinted>
  <dcterms:created xsi:type="dcterms:W3CDTF">2017-02-16T13:25:07Z</dcterms:created>
  <dcterms:modified xsi:type="dcterms:W3CDTF">2026-03-10T09:23:55Z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0x010100D220BED87871E34DB0519AA9CF98C29D</vt:lpwstr>
  </property>
  <property fmtid="{D5CDD505-2E9C-101B-9397-08002B2CF9AE}" pid="3" name="AuthorIds_UIVersion_512">
    <vt:lpwstr>43</vt:lpwstr>
  </property>
  <property fmtid="{D5CDD505-2E9C-101B-9397-08002B2CF9AE}" pid="4" name="AuthorIds_UIVersion_4608">
    <vt:lpwstr>43</vt:lpwstr>
  </property>
  <property fmtid="{D5CDD505-2E9C-101B-9397-08002B2CF9AE}" pid="5" name="Order">
    <vt:r8>34834400</vt:r8>
  </property>
  <property fmtid="{D5CDD505-2E9C-101B-9397-08002B2CF9AE}" pid="6" name="xd_Signature">
    <vt:bool>false</vt:bool>
  </property>
  <property fmtid="{D5CDD505-2E9C-101B-9397-08002B2CF9AE}" pid="7" name="xd_ProgID">
    <vt:lpwstr/>
  </property>
  <property fmtid="{D5CDD505-2E9C-101B-9397-08002B2CF9AE}" pid="8" name="_ExtendedDescription">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