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agenschot.sharepoint.com/sites/Beleidsondersteuning-AdministratieWAG/Gedeelde documenten/FW/Wijn/2025 zomer/"/>
    </mc:Choice>
  </mc:AlternateContent>
  <bookViews>
    <workbookView xWindow="14505" yWindow="-15" windowWidth="14340" windowHeight="12795"/>
  </bookViews>
  <sheets>
    <sheet name="folder" sheetId="5" r:id="rId1"/>
  </sheets>
  <definedNames>
    <definedName name="Print_Titles" localSheetId="0">folder!$3:$3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5" l="1"/>
  <c r="F27" i="5"/>
  <c r="F26" i="5"/>
  <c r="F24" i="5"/>
  <c r="F23" i="5"/>
  <c r="F21" i="5"/>
  <c r="F19" i="5"/>
  <c r="F17" i="5"/>
  <c r="F16" i="5"/>
  <c r="F15" i="5"/>
  <c r="F14" i="5"/>
  <c r="F13" i="5"/>
  <c r="F10" i="5"/>
  <c r="F11" i="5"/>
  <c r="F9" i="5"/>
  <c r="F8" i="5"/>
  <c r="F7" i="5"/>
  <c r="F6" i="5"/>
  <c r="F5" i="5"/>
  <c r="E29" i="5" l="1"/>
  <c r="F20" i="5"/>
  <c r="F29" i="5" l="1"/>
</calcChain>
</file>

<file path=xl/sharedStrings.xml><?xml version="1.0" encoding="utf-8"?>
<sst xmlns="http://schemas.openxmlformats.org/spreadsheetml/2006/main" count="84" uniqueCount="80">
  <si>
    <t>nr</t>
  </si>
  <si>
    <t>wijn</t>
  </si>
  <si>
    <t>prijs</t>
  </si>
  <si>
    <t>omschrijving</t>
  </si>
  <si>
    <t>aantal</t>
  </si>
  <si>
    <t>bedrag</t>
  </si>
  <si>
    <t>RODE WIJN</t>
  </si>
  <si>
    <t xml:space="preserve">Salvaterra Falia  Vino Rosso Veneto 2023, Italië
</t>
  </si>
  <si>
    <t>Falia is gemaakt in de regio van de Valpolicella  van de druiven corvina, teroldego, merlot en rondinella. Intens robijnrood, zacht en fruitig, maar typisch Italiaans met goede zuren. De  ideale begeleider bij een pasta, barbecue met gegrild vlees of gerechten met tomaat. Bewaarpotentieel tot 2026.</t>
  </si>
  <si>
    <t>WITTE WIJNEN</t>
  </si>
  <si>
    <t>Cava Creador, Spanje</t>
  </si>
  <si>
    <t>Bleke kleur met een fijne, aanhoudende mousse. Aroma's met een fruitige ondertoon. Aangename smaak, met een licht zoete toets. Het is een harmonieuze, verfrissende, elegante en verleidelijke schuimwijn met karakter.</t>
  </si>
  <si>
    <t xml:space="preserve">Elegante, verfrissende aperitiefwijn met een lager alcoholgehalte 11.5 %. Verfijnde aroma’s van framboos en aardbei. Mooi droog, een echte aanrader voor de rosé liefhebber. Afkomstig uit de streek van Treviso. Gemaakt van de rabosso en sangiovese. </t>
  </si>
  <si>
    <t>Een frisse gin met o.a. toetsen van kafferlimoen, bittersinaas, bergamot en grote engelwortel.</t>
  </si>
  <si>
    <t xml:space="preserve">Puur sap van druiven, rechtstreeks van wijndomein Vandersteene. Eén dag na het persen gepasteuriseerd.  Eénmaal geopend bewaren in de koelkast. </t>
  </si>
  <si>
    <t xml:space="preserve">Een verfrissend evenwichtige mix van 9 - vandaar NONA, 9 in het latijn -  gedistilleerde kruiden. Op basis van onder meer jeneverbessen en citrusvruchten, met een kruidige toets van basilicum en zwarte peper. </t>
  </si>
  <si>
    <t>Nona Ginger is een alcoholvrije spirit op bais van o.a. biologische gember, yuzu &amp; verbena, met verfrissende citrustoetsen en een pittige afdronk. 'Doet denken aan een Moscow Mule'.</t>
  </si>
  <si>
    <t>TOTAAL</t>
  </si>
  <si>
    <t>Naam</t>
  </si>
  <si>
    <t>Straat en nr</t>
  </si>
  <si>
    <t>Woonplaats</t>
  </si>
  <si>
    <t>E-mail</t>
  </si>
  <si>
    <t>BTW nr</t>
  </si>
  <si>
    <t>Telefoon</t>
  </si>
  <si>
    <t>Afhaling</t>
  </si>
  <si>
    <t xml:space="preserve">o Campus Wagenschot in Eke
o Campus Heynsdaele in Ronse
o meegeven met mijn contactpersoon </t>
  </si>
  <si>
    <t>Jouw contactpersoon in PC Wagenschot</t>
  </si>
  <si>
    <r>
      <rPr>
        <b/>
        <sz val="18"/>
        <color rgb="FFC00000"/>
        <rFont val="Calibri"/>
        <family val="2"/>
      </rPr>
      <t xml:space="preserve">Zomerdrankjes 
met of zonder alcohol
</t>
    </r>
    <r>
      <rPr>
        <b/>
        <sz val="14"/>
        <color rgb="FFC00000"/>
        <rFont val="Calibri"/>
        <family val="2"/>
      </rPr>
      <t>aanbod 2025</t>
    </r>
  </si>
  <si>
    <t xml:space="preserve">Tot en met maandag 21 april kan je wijn bestellen. Vanaf dinsdag 29 april kan je jouw bestelling afhalen tijdens de kantooruren op 
PC Wagenschot, Steenweg 2 te Eke of op MFC Heynsdaele, Eisdaele 1 te Ronse. 
Bij levering/afhaling ontvang je een kostennota. Gelieve dan pas via overschrijving te betalen. </t>
  </si>
  <si>
    <r>
      <t xml:space="preserve">SOBR spumante, 25 cl, alcoholvrij, België - </t>
    </r>
    <r>
      <rPr>
        <b/>
        <sz val="10"/>
        <color rgb="FF000000"/>
        <rFont val="Calibri"/>
        <family val="2"/>
        <scheme val="minor"/>
      </rPr>
      <t>nieuw in ons aanbod</t>
    </r>
  </si>
  <si>
    <r>
      <t xml:space="preserve">Kolonne Null Rosé schuimwijn, 75 cl,  alcoholvrij, Duitsland - </t>
    </r>
    <r>
      <rPr>
        <b/>
        <sz val="10"/>
        <color rgb="FF000000"/>
        <rFont val="Calibri"/>
        <family val="2"/>
        <scheme val="minor"/>
      </rPr>
      <t>opnieuw in ons aanbod</t>
    </r>
  </si>
  <si>
    <t>€ 12,00/ vaatje</t>
  </si>
  <si>
    <t xml:space="preserve">Fruitig en fris met een harmonieuze zuurgraad en fijn fruit van rode bessen en pruimen, gecombineerd met fijne parelmoer. </t>
  </si>
  <si>
    <t>Ambr is een pittige, smaakvolle en exotische drank op basis van kurkuma en gember. Het bevat geen alcohol. Aan te vullen met  (spuit)water of giet een scheutje in je lievelingsthee of drink een shot pure Ambr als digestief ter bevordering van de spijsvertering.</t>
  </si>
  <si>
    <t>Nona Spritz is de eerste alcoholvrije Spritz op basis van bloedsinaasappel en sinaasappelzeste met een subtiele toets van bittere gentiaanwortel. 100% natuurlijk en enkel kwalitatieve ingrediënten.</t>
  </si>
  <si>
    <t xml:space="preserve">Een alcoholvrij sprankelend aperitief gecreëerd van  chardonnay- en pinot blanc druiven. Dit druivensap wordt afgewerkt met destillaten en rijpt tenslotte “sur lie”. Deze spumante is niet alleen een bewuste, lokale keuze, maar ook gastronomisch verfijnd. </t>
  </si>
  <si>
    <t>BUBBELS, GIN</t>
  </si>
  <si>
    <t>Tradition brut, België</t>
  </si>
  <si>
    <t>Een witte mousserende wijn van Vandersteene wijngaard in Zwijnaarde, gemaakt onder begeleiding van Franse oenologen uit de champagnestreek. Ze specialiseren zich in mousserende wijnen, gebruiken champagnedruiven en passen de traditionele methode toe. Deze Tradition heeft een lichte frisse smaak met hints van geel fruit, perzik en abrikoos. Bekroond met de zilveren medaille als beste Belgische wijn in 2022 en bij de Concours Mondial 2022</t>
  </si>
  <si>
    <t>SPIROU - dialect voor eekhoorn. Een ode aan de vele eekhoorntjes in onze tuin. Een unieke gin, geïnspireerd door de natuur, krachtig en kruidig. Deze lokale Belgische gin bevat wilde eik uit de tuin van Wagenschot, aangevuld met toetsen van cipres, parasolden, sukade citroen, sandelhout en kaneel</t>
  </si>
  <si>
    <t>€ 60,00/ doos 6</t>
  </si>
  <si>
    <t>€ 19,00/  fles</t>
  </si>
  <si>
    <t>€ 5,10/    fles</t>
  </si>
  <si>
    <t>€ 14,50/  fles</t>
  </si>
  <si>
    <t>€ 24,00/  fles</t>
  </si>
  <si>
    <t>€ 29,90/  fles</t>
  </si>
  <si>
    <t>€ 40,00/  fles</t>
  </si>
  <si>
    <t>€ 48,00/ doos 6</t>
  </si>
  <si>
    <t>€ 51,90/ doos 6</t>
  </si>
  <si>
    <t>€ 79,20/ doos 6</t>
  </si>
  <si>
    <t xml:space="preserve">Domaine Guillaman Sauvignon Blanc 2024, IGP Côtes de Gascogne, Frankrijk
</t>
  </si>
  <si>
    <t xml:space="preserve">In Vino Erotico Chardonnay/Sauvignon/Viognier 2023, Frankrijk
</t>
  </si>
  <si>
    <t>Frisse witte wijn met een heldere, bleekgele kleur. Mooi ronde en volle smaak, goede aciditeit met een vleugje acacia en citrus. Bewaarpotentieel tot 2027.</t>
  </si>
  <si>
    <t>Een wijn afkomstig uit de streek van Béziers/Languedoc. Een combinatie van drie druivensoorten die zorgt voor een ware (sensuele) smaaksensatie in de mond. Delicaat fruit en fijne houtlagering. Een ware kameleon die zich direct aanpast bij veel gelegenheden en gerechten. Bewaarpotentieel tot 2027.</t>
  </si>
  <si>
    <t>Frisse Italiaanse wijn afkomstig uit de wijngaarden in Romans d’Isonzo, uit het Zuccole gebied, in Friuli. Gemaakt van de ribolla gialla-druiven. De betekenis van ribolla gialla is letterlijk gele bubbel. De kleur is strogeel met aroma’s van appel, perzik, kruisbes en kruiden. De smaak is mineraal en fris. Past bij koude voorgerechten, pasta’s en gebakken visgerechten. Bewaarpotentieel tot 2028.</t>
  </si>
  <si>
    <t>ROSÉ WIJN</t>
  </si>
  <si>
    <t xml:space="preserve">Château Virgile rosé Côstières de Nîmes 2024, Frankrijk
</t>
  </si>
  <si>
    <t>Lichtroze roséwijn, gemaakt van 100 % syrah. Aroma’s van kersenbloesem en zeste van sinaasappel. Toetsen van rood fruit in de mond: een mooi smaakpallet van framboos tot rode bessen. Een kwaliteitsvolle rosé die niet mag ontbreken op elk zomerterras. Bewaarpotentieel tot 2026.</t>
  </si>
  <si>
    <t xml:space="preserve">Marcel rosé gris de gris 2024, IGP d’Oc, Frankrijk
                </t>
  </si>
  <si>
    <t xml:space="preserve">Een zalmkleurige wijn met grijstinten. Geurt helder en expressief naar rode vruchten. Deze wijn smaakt heel mooi in balans tussen fruit en aciditeit. Bewaarpotentieel tot 2027. </t>
  </si>
  <si>
    <t>€ 45,90/ doos 6</t>
  </si>
  <si>
    <t xml:space="preserve">Vizorro Tempranillo, Monte la Reina 2023, Castilla y Leon, Spanje
</t>
  </si>
  <si>
    <t>Volle landwijn gemaakt van tempranillo druiven op het domein Monte la Reina gelegen in Noord-Spanje. De wijn heeft een mooie donkere kleur. In de neus vertoont hij aroma’s van warm rood fruit en peper, wat resulteert in een uitgebalanceerde wijn die een rondborstige en volle, fruitige afdronk heeft. Vlot en kruidig. Past bij de meeste vleesgerechten. Bewaarpotentieel tot 2027.</t>
  </si>
  <si>
    <t xml:space="preserve">Dragon de Flandres 2022 Merlot/ Cabernet, Vin de Pays d'Oc, Frankrijk
</t>
  </si>
  <si>
    <t>Een vlotte, ronde wijn, met een klassieke smaak, stijl bordeaux. Een combinatie van druiven uit de regio van Béziers nl. merlot, cabernet en syrah. Past bij de klassieke keuken, kaas, voorgerechten of een onderonsje met vrienden. Bewaarpotentieel tot 2026.</t>
  </si>
  <si>
    <t>€ 34,20/ doos 6</t>
  </si>
  <si>
    <t>€ 41,40/ doos 6</t>
  </si>
  <si>
    <t>€ 59,10/ doos 6</t>
  </si>
  <si>
    <t xml:space="preserve">Druivensap wit, vaatje van 3 l , alcoholvrij, België  </t>
  </si>
  <si>
    <t xml:space="preserve">Ambr, 70 cl, alcoholvrij,  België </t>
  </si>
  <si>
    <t>Nona Spritz, 70 cl, alcoholvrij, België</t>
  </si>
  <si>
    <t>Nona June, 70 cl, een alcoholvrije gin, België</t>
  </si>
  <si>
    <t>ALCOHOLVRIJE  DRANKEN</t>
  </si>
  <si>
    <t xml:space="preserve">Nona Ginger, 70 cl, alcoholvrij, België </t>
  </si>
  <si>
    <t>€ 61,80/ doos 6</t>
  </si>
  <si>
    <t>Contarini Con-Trè rosé Spumante millésimato extra dry 2023, Italië</t>
  </si>
  <si>
    <t xml:space="preserve">TiberGIN, een frisse gin, 70 cl - 40% vol, België </t>
  </si>
  <si>
    <t>WaGINschot, heet voortaan SPIROU, 70 cl - 40% vol, België</t>
  </si>
  <si>
    <r>
      <t xml:space="preserve">Ribolla Gialla – Venezia Giulia IGT – Cantina Puiatti 2024, Italië - </t>
    </r>
    <r>
      <rPr>
        <b/>
        <sz val="10"/>
        <color rgb="FF000000"/>
        <rFont val="Calibri"/>
        <family val="2"/>
      </rPr>
      <t xml:space="preserve">nieuw in ons aanbod </t>
    </r>
    <r>
      <rPr>
        <sz val="10"/>
        <color rgb="FF000000"/>
        <rFont val="Calibri"/>
        <family val="2"/>
      </rPr>
      <t xml:space="preserve"> 
</t>
    </r>
  </si>
  <si>
    <t>Pedagogisch Centrum Wagenschot - Steenweg 2 - 9810 Eke - 09 280 89 60 
acties@wagenschot.be - www.wagenschot.be
Bestellen kan ook via https://www.wagenschot.be/zomerwijntjes/ of via de QR-code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</si>
</sst>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20" x14ac:knownFonts="1">
    <font>
      <sz val="11"/>
      <color theme="1"/>
      <name val="Calibri"/>
      <family val="2"/>
      <scheme val="minor"/>
    </font>
    <font>
      <sz val="11"/>
      <color rgb="FF006100"/>
      <name val="Calibri"/>
      <family val="2"/>
      <scheme val="minor"/>
    </font>
    <font>
      <sz val="11"/>
      <color indexed="8"/>
      <name val="Calibri"/>
      <family val="2"/>
      <charset val="1"/>
    </font>
    <font>
      <sz val="11"/>
      <name val="Calibri"/>
      <family val="2"/>
      <scheme val="minor"/>
    </font>
    <font>
      <sz val="10"/>
      <color theme="1"/>
      <name val="Calibri"/>
      <family val="2"/>
      <scheme val="minor"/>
    </font>
    <font>
      <b/>
      <sz val="10"/>
      <color theme="0"/>
      <name val="Calibri"/>
      <family val="2"/>
      <scheme val="minor"/>
    </font>
    <font>
      <sz val="10"/>
      <name val="Calibri"/>
      <family val="2"/>
      <scheme val="minor"/>
    </font>
    <font>
      <sz val="10"/>
      <color indexed="8"/>
      <name val="Calibri"/>
      <family val="2"/>
      <scheme val="minor"/>
    </font>
    <font>
      <sz val="10"/>
      <color theme="0"/>
      <name val="Calibri"/>
      <family val="2"/>
      <scheme val="minor"/>
    </font>
    <font>
      <b/>
      <sz val="10"/>
      <color theme="1"/>
      <name val="Calibri"/>
      <family val="2"/>
      <scheme val="minor"/>
    </font>
    <font>
      <b/>
      <sz val="18"/>
      <color rgb="FFC00000"/>
      <name val="Calibri"/>
      <family val="2"/>
    </font>
    <font>
      <b/>
      <sz val="14"/>
      <color rgb="FFC00000"/>
      <name val="Calibri"/>
      <family val="2"/>
    </font>
    <font>
      <b/>
      <sz val="11"/>
      <color rgb="FFC00000"/>
      <name val="Calibri"/>
      <family val="2"/>
    </font>
    <font>
      <sz val="10"/>
      <color rgb="FF000000"/>
      <name val="Calibri"/>
      <family val="2"/>
    </font>
    <font>
      <b/>
      <sz val="10"/>
      <color rgb="FF000000"/>
      <name val="Calibri"/>
      <family val="2"/>
    </font>
    <font>
      <sz val="9"/>
      <name val="Calibri"/>
      <family val="2"/>
      <scheme val="minor"/>
    </font>
    <font>
      <sz val="9"/>
      <color theme="1"/>
      <name val="Calibri"/>
      <family val="2"/>
      <scheme val="minor"/>
    </font>
    <font>
      <sz val="12"/>
      <name val="Calibri"/>
      <family val="2"/>
      <scheme val="minor"/>
    </font>
    <font>
      <sz val="12"/>
      <color theme="1"/>
      <name val="Calibri"/>
      <family val="2"/>
      <scheme val="minor"/>
    </font>
    <font>
      <b/>
      <sz val="10"/>
      <color rgb="FF000000"/>
      <name val="Calibri"/>
      <family val="2"/>
      <scheme val="minor"/>
    </font>
  </fonts>
  <fills count="7">
    <fill>
      <patternFill patternType="none"/>
    </fill>
    <fill>
      <patternFill patternType="gray125"/>
    </fill>
    <fill>
      <patternFill patternType="solid">
        <fgColor rgb="FFC6EFCE"/>
      </patternFill>
    </fill>
    <fill>
      <patternFill patternType="solid">
        <fgColor theme="0"/>
        <bgColor indexed="26"/>
      </patternFill>
    </fill>
    <fill>
      <patternFill patternType="solid">
        <fgColor theme="0"/>
        <bgColor indexed="64"/>
      </patternFill>
    </fill>
    <fill>
      <patternFill patternType="solid">
        <fgColor rgb="FFC00000"/>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2" fillId="0" borderId="0"/>
  </cellStyleXfs>
  <cellXfs count="34">
    <xf numFmtId="0" fontId="0" fillId="0" borderId="0" xfId="0"/>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4" borderId="1" xfId="1" applyFont="1" applyFill="1" applyBorder="1" applyAlignment="1">
      <alignment vertical="top" wrapText="1"/>
    </xf>
    <xf numFmtId="164" fontId="6" fillId="0" borderId="1" xfId="2" applyNumberFormat="1" applyFont="1" applyBorder="1" applyAlignment="1">
      <alignment horizontal="center" vertical="center" wrapText="1"/>
    </xf>
    <xf numFmtId="0" fontId="7" fillId="3" borderId="1" xfId="2" applyFont="1" applyFill="1" applyBorder="1" applyAlignment="1">
      <alignment vertical="top" wrapText="1"/>
    </xf>
    <xf numFmtId="0" fontId="4" fillId="0" borderId="1" xfId="0" applyFont="1" applyBorder="1" applyAlignment="1">
      <alignment vertical="top"/>
    </xf>
    <xf numFmtId="0" fontId="4" fillId="0" borderId="0" xfId="0" applyFont="1"/>
    <xf numFmtId="0" fontId="9" fillId="0" borderId="1" xfId="0" applyFont="1" applyBorder="1" applyAlignment="1">
      <alignment horizontal="right"/>
    </xf>
    <xf numFmtId="0" fontId="12" fillId="0" borderId="0" xfId="0" applyFont="1" applyAlignment="1">
      <alignment horizontal="center" vertical="center" wrapText="1"/>
    </xf>
    <xf numFmtId="0" fontId="13" fillId="4" borderId="1" xfId="1" applyFont="1" applyFill="1" applyBorder="1" applyAlignment="1">
      <alignment vertical="top" wrapText="1"/>
    </xf>
    <xf numFmtId="164" fontId="4" fillId="0" borderId="1" xfId="0" applyNumberFormat="1" applyFont="1" applyBorder="1" applyAlignment="1">
      <alignment vertical="top"/>
    </xf>
    <xf numFmtId="3" fontId="9" fillId="0" borderId="1" xfId="0" applyNumberFormat="1" applyFont="1" applyBorder="1"/>
    <xf numFmtId="164" fontId="9" fillId="0" borderId="1" xfId="0" applyNumberFormat="1" applyFont="1" applyBorder="1"/>
    <xf numFmtId="0" fontId="4" fillId="0" borderId="1" xfId="0" applyFont="1" applyBorder="1" applyAlignment="1" applyProtection="1">
      <alignment vertical="top"/>
      <protection locked="0"/>
    </xf>
    <xf numFmtId="0" fontId="15" fillId="0" borderId="1" xfId="0" applyFont="1" applyBorder="1" applyAlignment="1">
      <alignment horizontal="left" vertical="center" wrapText="1"/>
    </xf>
    <xf numFmtId="0" fontId="16" fillId="0" borderId="1" xfId="0" applyFont="1" applyBorder="1" applyAlignment="1">
      <alignment horizontal="left"/>
    </xf>
    <xf numFmtId="0" fontId="3" fillId="0" borderId="2" xfId="0" applyFont="1" applyBorder="1" applyAlignment="1">
      <alignment vertical="center" wrapText="1"/>
    </xf>
    <xf numFmtId="0" fontId="3" fillId="0" borderId="4" xfId="0" applyFont="1" applyBorder="1" applyAlignment="1">
      <alignment vertical="center" wrapText="1"/>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6" fillId="0" borderId="1" xfId="0" applyFont="1" applyBorder="1" applyAlignment="1">
      <alignment vertical="center" wrapText="1"/>
    </xf>
    <xf numFmtId="0" fontId="4" fillId="0" borderId="1" xfId="0" applyFont="1" applyBorder="1" applyAlignment="1"/>
    <xf numFmtId="0" fontId="3" fillId="0" borderId="1" xfId="0" applyFont="1" applyBorder="1" applyAlignment="1">
      <alignment vertical="center" wrapText="1"/>
    </xf>
    <xf numFmtId="0" fontId="0" fillId="0" borderId="1" xfId="0" applyBorder="1" applyAlignment="1"/>
    <xf numFmtId="0" fontId="17" fillId="0" borderId="2" xfId="0" applyFont="1" applyBorder="1" applyAlignment="1" applyProtection="1">
      <alignment vertical="center" wrapText="1"/>
      <protection locked="0"/>
    </xf>
    <xf numFmtId="0" fontId="18" fillId="0" borderId="3" xfId="0" applyFont="1" applyBorder="1" applyAlignment="1" applyProtection="1">
      <protection locked="0"/>
    </xf>
    <xf numFmtId="0" fontId="18" fillId="0" borderId="4" xfId="0" applyFont="1" applyBorder="1" applyAlignment="1" applyProtection="1">
      <protection locked="0"/>
    </xf>
    <xf numFmtId="0" fontId="0" fillId="0" borderId="5" xfId="0" quotePrefix="1" applyBorder="1" applyAlignment="1">
      <alignment horizontal="center" vertical="center" wrapText="1"/>
    </xf>
    <xf numFmtId="0" fontId="0" fillId="0" borderId="5" xfId="0" applyBorder="1" applyAlignment="1">
      <alignment horizontal="center" vertical="center"/>
    </xf>
    <xf numFmtId="0" fontId="8" fillId="6" borderId="2" xfId="1" applyFont="1" applyFill="1" applyBorder="1" applyAlignment="1">
      <alignment horizontal="center" vertical="top" wrapText="1"/>
    </xf>
    <xf numFmtId="0" fontId="8" fillId="6" borderId="3" xfId="1" applyFont="1" applyFill="1" applyBorder="1" applyAlignment="1">
      <alignment horizontal="center"/>
    </xf>
    <xf numFmtId="0" fontId="8" fillId="6" borderId="4" xfId="1" applyFont="1" applyFill="1" applyBorder="1" applyAlignment="1">
      <alignment horizontal="center"/>
    </xf>
  </cellXfs>
  <cellStyles count="3">
    <cellStyle name="Excel Built-in Normal" xfId="2"/>
    <cellStyle name="Goed" xfId="1" builtinId="26"/>
    <cellStyle name="Standaard"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F9FCFD"/>
      <color rgb="FFFAFFB3"/>
      <color rgb="FFFF9F9F"/>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142875</xdr:colOff>
      <xdr:row>1</xdr:row>
      <xdr:rowOff>9525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351" b="9041"/>
        <a:stretch/>
      </xdr:blipFill>
      <xdr:spPr>
        <a:xfrm>
          <a:off x="0" y="28575"/>
          <a:ext cx="1714500" cy="809625"/>
        </a:xfrm>
        <a:prstGeom prst="rect">
          <a:avLst/>
        </a:prstGeom>
      </xdr:spPr>
    </xdr:pic>
    <xdr:clientData/>
  </xdr:twoCellAnchor>
  <xdr:twoCellAnchor editAs="oneCell">
    <xdr:from>
      <xdr:col>4</xdr:col>
      <xdr:colOff>165555</xdr:colOff>
      <xdr:row>0</xdr:row>
      <xdr:rowOff>76200</xdr:rowOff>
    </xdr:from>
    <xdr:to>
      <xdr:col>5</xdr:col>
      <xdr:colOff>384176</xdr:colOff>
      <xdr:row>1</xdr:row>
      <xdr:rowOff>41770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32905" y="76200"/>
          <a:ext cx="844096" cy="794245"/>
        </a:xfrm>
        <a:prstGeom prst="rect">
          <a:avLst/>
        </a:prstGeom>
      </xdr:spPr>
    </xdr:pic>
    <xdr:clientData/>
  </xdr:twoCellAnchor>
  <xdr:twoCellAnchor editAs="oneCell">
    <xdr:from>
      <xdr:col>3</xdr:col>
      <xdr:colOff>3782311</xdr:colOff>
      <xdr:row>33</xdr:row>
      <xdr:rowOff>171671</xdr:rowOff>
    </xdr:from>
    <xdr:to>
      <xdr:col>5</xdr:col>
      <xdr:colOff>579195</xdr:colOff>
      <xdr:row>38</xdr:row>
      <xdr:rowOff>440749</xdr:rowOff>
    </xdr:to>
    <xdr:pic>
      <xdr:nvPicPr>
        <xdr:cNvPr id="5" name="Afbeelding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14041" y="16081744"/>
          <a:ext cx="1797509" cy="179750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abSelected="1" zoomScale="172" zoomScaleNormal="172" zoomScaleSheetLayoutView="100" workbookViewId="0">
      <selection activeCell="C34" sqref="C34:F34"/>
    </sheetView>
  </sheetViews>
  <sheetFormatPr defaultRowHeight="15" x14ac:dyDescent="0.25"/>
  <cols>
    <col min="1" max="1" width="3.85546875" customWidth="1"/>
    <col min="2" max="2" width="19.7109375" customWidth="1"/>
    <col min="3" max="3" width="10" customWidth="1"/>
    <col min="4" max="4" width="65.5703125" customWidth="1"/>
    <col min="5" max="5" width="9.42578125" customWidth="1"/>
    <col min="6" max="6" width="10.140625" customWidth="1"/>
  </cols>
  <sheetData>
    <row r="1" spans="1:6" ht="65.25" x14ac:dyDescent="0.25">
      <c r="D1" s="9" t="s">
        <v>27</v>
      </c>
    </row>
    <row r="2" spans="1:6" ht="52.5" customHeight="1" x14ac:dyDescent="0.25">
      <c r="A2" s="29" t="s">
        <v>28</v>
      </c>
      <c r="B2" s="30"/>
      <c r="C2" s="30"/>
      <c r="D2" s="30"/>
      <c r="E2" s="30"/>
      <c r="F2" s="30"/>
    </row>
    <row r="3" spans="1:6" x14ac:dyDescent="0.25">
      <c r="A3" s="1" t="s">
        <v>0</v>
      </c>
      <c r="B3" s="1" t="s">
        <v>1</v>
      </c>
      <c r="C3" s="2" t="s">
        <v>2</v>
      </c>
      <c r="D3" s="2" t="s">
        <v>3</v>
      </c>
      <c r="E3" s="2" t="s">
        <v>4</v>
      </c>
      <c r="F3" s="2" t="s">
        <v>5</v>
      </c>
    </row>
    <row r="4" spans="1:6" x14ac:dyDescent="0.25">
      <c r="A4" s="31" t="s">
        <v>72</v>
      </c>
      <c r="B4" s="32"/>
      <c r="C4" s="32"/>
      <c r="D4" s="32"/>
      <c r="E4" s="32"/>
      <c r="F4" s="33"/>
    </row>
    <row r="5" spans="1:6" ht="51" x14ac:dyDescent="0.25">
      <c r="A5" s="6">
        <v>1</v>
      </c>
      <c r="B5" s="3" t="s">
        <v>29</v>
      </c>
      <c r="C5" s="4" t="s">
        <v>42</v>
      </c>
      <c r="D5" s="5" t="s">
        <v>35</v>
      </c>
      <c r="E5" s="14"/>
      <c r="F5" s="11" t="str">
        <f>IF(E5&gt;0,E5*5.1," ")</f>
        <v xml:space="preserve"> </v>
      </c>
    </row>
    <row r="6" spans="1:6" ht="38.25" x14ac:dyDescent="0.25">
      <c r="A6" s="6">
        <v>2</v>
      </c>
      <c r="B6" s="3" t="s">
        <v>68</v>
      </c>
      <c r="C6" s="4" t="s">
        <v>31</v>
      </c>
      <c r="D6" s="5" t="s">
        <v>14</v>
      </c>
      <c r="E6" s="14"/>
      <c r="F6" s="11" t="str">
        <f>IF(E6&gt;0,E6*12," ")</f>
        <v xml:space="preserve"> </v>
      </c>
    </row>
    <row r="7" spans="1:6" ht="51" x14ac:dyDescent="0.25">
      <c r="A7" s="6">
        <v>3</v>
      </c>
      <c r="B7" s="3" t="s">
        <v>30</v>
      </c>
      <c r="C7" s="4" t="s">
        <v>43</v>
      </c>
      <c r="D7" s="5" t="s">
        <v>32</v>
      </c>
      <c r="E7" s="14"/>
      <c r="F7" s="11" t="str">
        <f>IF(E7&gt;0,E7*14.5," ")</f>
        <v xml:space="preserve"> </v>
      </c>
    </row>
    <row r="8" spans="1:6" ht="51" x14ac:dyDescent="0.25">
      <c r="A8" s="6">
        <v>4</v>
      </c>
      <c r="B8" s="3" t="s">
        <v>69</v>
      </c>
      <c r="C8" s="4" t="s">
        <v>44</v>
      </c>
      <c r="D8" s="5" t="s">
        <v>33</v>
      </c>
      <c r="E8" s="14"/>
      <c r="F8" s="11" t="str">
        <f>IF(E8&gt;0,E8*24," ")</f>
        <v xml:space="preserve"> </v>
      </c>
    </row>
    <row r="9" spans="1:6" ht="38.25" x14ac:dyDescent="0.25">
      <c r="A9" s="6">
        <v>5</v>
      </c>
      <c r="B9" s="3" t="s">
        <v>70</v>
      </c>
      <c r="C9" s="4" t="s">
        <v>45</v>
      </c>
      <c r="D9" s="5" t="s">
        <v>34</v>
      </c>
      <c r="E9" s="14"/>
      <c r="F9" s="11" t="str">
        <f>IF(E9&gt;0,E9*29.9," ")</f>
        <v xml:space="preserve"> </v>
      </c>
    </row>
    <row r="10" spans="1:6" ht="38.25" x14ac:dyDescent="0.25">
      <c r="A10" s="6">
        <v>6</v>
      </c>
      <c r="B10" s="3" t="s">
        <v>71</v>
      </c>
      <c r="C10" s="4" t="s">
        <v>45</v>
      </c>
      <c r="D10" s="5" t="s">
        <v>15</v>
      </c>
      <c r="E10" s="14"/>
      <c r="F10" s="11" t="str">
        <f t="shared" ref="F10:F11" si="0">IF(E10&gt;0,E10*29.9," ")</f>
        <v xml:space="preserve"> </v>
      </c>
    </row>
    <row r="11" spans="1:6" ht="38.25" x14ac:dyDescent="0.25">
      <c r="A11" s="6">
        <v>7</v>
      </c>
      <c r="B11" s="3" t="s">
        <v>73</v>
      </c>
      <c r="C11" s="4" t="s">
        <v>45</v>
      </c>
      <c r="D11" s="5" t="s">
        <v>16</v>
      </c>
      <c r="E11" s="14"/>
      <c r="F11" s="11" t="str">
        <f t="shared" si="0"/>
        <v xml:space="preserve"> </v>
      </c>
    </row>
    <row r="12" spans="1:6" x14ac:dyDescent="0.25">
      <c r="A12" s="31" t="s">
        <v>36</v>
      </c>
      <c r="B12" s="32"/>
      <c r="C12" s="32"/>
      <c r="D12" s="32"/>
      <c r="E12" s="32"/>
      <c r="F12" s="33"/>
    </row>
    <row r="13" spans="1:6" ht="38.25" x14ac:dyDescent="0.25">
      <c r="A13" s="6">
        <v>8</v>
      </c>
      <c r="B13" s="3" t="s">
        <v>10</v>
      </c>
      <c r="C13" s="4" t="s">
        <v>40</v>
      </c>
      <c r="D13" s="5" t="s">
        <v>11</v>
      </c>
      <c r="E13" s="14"/>
      <c r="F13" s="11" t="str">
        <f>IF(E13&gt;0,E13*60," ")</f>
        <v xml:space="preserve"> </v>
      </c>
    </row>
    <row r="14" spans="1:6" ht="51" x14ac:dyDescent="0.25">
      <c r="A14" s="6">
        <v>9</v>
      </c>
      <c r="B14" s="3" t="s">
        <v>75</v>
      </c>
      <c r="C14" s="4" t="s">
        <v>74</v>
      </c>
      <c r="D14" s="5" t="s">
        <v>12</v>
      </c>
      <c r="E14" s="14"/>
      <c r="F14" s="11" t="str">
        <f>IF(E14&gt;0,E14*61.8," ")</f>
        <v xml:space="preserve"> </v>
      </c>
    </row>
    <row r="15" spans="1:6" ht="76.5" x14ac:dyDescent="0.25">
      <c r="A15" s="6">
        <v>10</v>
      </c>
      <c r="B15" s="3" t="s">
        <v>37</v>
      </c>
      <c r="C15" s="4" t="s">
        <v>41</v>
      </c>
      <c r="D15" s="5" t="s">
        <v>38</v>
      </c>
      <c r="E15" s="14"/>
      <c r="F15" s="11" t="str">
        <f>IF(E15&gt;0,E15*19," ")</f>
        <v xml:space="preserve"> </v>
      </c>
    </row>
    <row r="16" spans="1:6" ht="27.75" customHeight="1" x14ac:dyDescent="0.25">
      <c r="A16" s="6">
        <v>11</v>
      </c>
      <c r="B16" s="3" t="s">
        <v>76</v>
      </c>
      <c r="C16" s="4" t="s">
        <v>46</v>
      </c>
      <c r="D16" s="5" t="s">
        <v>13</v>
      </c>
      <c r="E16" s="14"/>
      <c r="F16" s="11" t="str">
        <f>IF(E16&gt;0,E16*40," ")</f>
        <v xml:space="preserve"> </v>
      </c>
    </row>
    <row r="17" spans="1:6" ht="51" x14ac:dyDescent="0.25">
      <c r="A17" s="6">
        <v>12</v>
      </c>
      <c r="B17" s="3" t="s">
        <v>77</v>
      </c>
      <c r="C17" s="4" t="s">
        <v>46</v>
      </c>
      <c r="D17" s="5" t="s">
        <v>39</v>
      </c>
      <c r="E17" s="14"/>
      <c r="F17" s="11" t="str">
        <f>IF(E17&gt;0,E17*40," ")</f>
        <v xml:space="preserve"> </v>
      </c>
    </row>
    <row r="18" spans="1:6" x14ac:dyDescent="0.25">
      <c r="A18" s="31" t="s">
        <v>9</v>
      </c>
      <c r="B18" s="32"/>
      <c r="C18" s="32"/>
      <c r="D18" s="32"/>
      <c r="E18" s="32"/>
      <c r="F18" s="33"/>
    </row>
    <row r="19" spans="1:6" ht="49.5" customHeight="1" x14ac:dyDescent="0.25">
      <c r="A19" s="6">
        <v>13</v>
      </c>
      <c r="B19" s="10" t="s">
        <v>50</v>
      </c>
      <c r="C19" s="4" t="s">
        <v>47</v>
      </c>
      <c r="D19" s="5" t="s">
        <v>52</v>
      </c>
      <c r="E19" s="14"/>
      <c r="F19" s="11" t="str">
        <f>IF(E19&gt;0,E19*48," ")</f>
        <v xml:space="preserve"> </v>
      </c>
    </row>
    <row r="20" spans="1:6" ht="53.25" customHeight="1" x14ac:dyDescent="0.25">
      <c r="A20" s="6">
        <v>14</v>
      </c>
      <c r="B20" s="3" t="s">
        <v>51</v>
      </c>
      <c r="C20" s="4" t="s">
        <v>48</v>
      </c>
      <c r="D20" s="5" t="s">
        <v>53</v>
      </c>
      <c r="E20" s="14"/>
      <c r="F20" s="11" t="str">
        <f>IF(E20&gt;0,E20*51.9," ")</f>
        <v xml:space="preserve"> </v>
      </c>
    </row>
    <row r="21" spans="1:6" ht="68.25" customHeight="1" x14ac:dyDescent="0.25">
      <c r="A21" s="6">
        <v>15</v>
      </c>
      <c r="B21" s="10" t="s">
        <v>78</v>
      </c>
      <c r="C21" s="4" t="s">
        <v>49</v>
      </c>
      <c r="D21" s="5" t="s">
        <v>54</v>
      </c>
      <c r="E21" s="14"/>
      <c r="F21" s="11" t="str">
        <f>IF(E21&gt;0,E21*79.2," ")</f>
        <v xml:space="preserve"> </v>
      </c>
    </row>
    <row r="22" spans="1:6" x14ac:dyDescent="0.25">
      <c r="A22" s="31" t="s">
        <v>55</v>
      </c>
      <c r="B22" s="32"/>
      <c r="C22" s="32"/>
      <c r="D22" s="32"/>
      <c r="E22" s="32"/>
      <c r="F22" s="33"/>
    </row>
    <row r="23" spans="1:6" ht="51" x14ac:dyDescent="0.25">
      <c r="A23" s="6">
        <v>16</v>
      </c>
      <c r="B23" s="10" t="s">
        <v>56</v>
      </c>
      <c r="C23" s="4" t="s">
        <v>60</v>
      </c>
      <c r="D23" s="5" t="s">
        <v>57</v>
      </c>
      <c r="E23" s="14"/>
      <c r="F23" s="11" t="str">
        <f>IF(E23&gt;0,E23*45.9," ")</f>
        <v xml:space="preserve"> </v>
      </c>
    </row>
    <row r="24" spans="1:6" ht="39.75" customHeight="1" x14ac:dyDescent="0.25">
      <c r="A24" s="6">
        <v>17</v>
      </c>
      <c r="B24" s="10" t="s">
        <v>58</v>
      </c>
      <c r="C24" s="4" t="s">
        <v>47</v>
      </c>
      <c r="D24" s="5" t="s">
        <v>59</v>
      </c>
      <c r="E24" s="14"/>
      <c r="F24" s="11" t="str">
        <f>IF(E24&gt;0,E24*48," ")</f>
        <v xml:space="preserve"> </v>
      </c>
    </row>
    <row r="25" spans="1:6" x14ac:dyDescent="0.25">
      <c r="A25" s="31" t="s">
        <v>6</v>
      </c>
      <c r="B25" s="32"/>
      <c r="C25" s="32"/>
      <c r="D25" s="32"/>
      <c r="E25" s="32"/>
      <c r="F25" s="33"/>
    </row>
    <row r="26" spans="1:6" ht="63.75" x14ac:dyDescent="0.25">
      <c r="A26" s="6">
        <v>18</v>
      </c>
      <c r="B26" s="10" t="s">
        <v>61</v>
      </c>
      <c r="C26" s="4" t="s">
        <v>65</v>
      </c>
      <c r="D26" s="5" t="s">
        <v>62</v>
      </c>
      <c r="E26" s="14"/>
      <c r="F26" s="11" t="str">
        <f>IF(E26&gt;0,E26*34.2," ")</f>
        <v xml:space="preserve"> </v>
      </c>
    </row>
    <row r="27" spans="1:6" ht="51" customHeight="1" x14ac:dyDescent="0.25">
      <c r="A27" s="6">
        <v>19</v>
      </c>
      <c r="B27" s="10" t="s">
        <v>63</v>
      </c>
      <c r="C27" s="4" t="s">
        <v>66</v>
      </c>
      <c r="D27" s="5" t="s">
        <v>64</v>
      </c>
      <c r="E27" s="14"/>
      <c r="F27" s="11" t="str">
        <f>IF(E27&gt;0,E27*41.4," ")</f>
        <v xml:space="preserve"> </v>
      </c>
    </row>
    <row r="28" spans="1:6" ht="51" x14ac:dyDescent="0.25">
      <c r="A28" s="6">
        <v>20</v>
      </c>
      <c r="B28" s="10" t="s">
        <v>7</v>
      </c>
      <c r="C28" s="4" t="s">
        <v>67</v>
      </c>
      <c r="D28" s="5" t="s">
        <v>8</v>
      </c>
      <c r="E28" s="14"/>
      <c r="F28" s="11" t="str">
        <f>IF(E28&gt;0,E28*59.1," ")</f>
        <v xml:space="preserve"> </v>
      </c>
    </row>
    <row r="29" spans="1:6" x14ac:dyDescent="0.25">
      <c r="A29" s="7"/>
      <c r="B29" s="7"/>
      <c r="C29" s="7"/>
      <c r="D29" s="8" t="s">
        <v>17</v>
      </c>
      <c r="E29" s="12">
        <f>SUM(E5:E11,E13:E17,E19:E21,E23:E24,E26:E28)</f>
        <v>0</v>
      </c>
      <c r="F29" s="13">
        <f>SUM(F23:F28,F19:F21,F13:F17,F5:F11)</f>
        <v>0</v>
      </c>
    </row>
    <row r="31" spans="1:6" x14ac:dyDescent="0.25">
      <c r="A31" s="17" t="s">
        <v>18</v>
      </c>
      <c r="B31" s="18"/>
      <c r="C31" s="19"/>
      <c r="D31" s="20"/>
      <c r="E31" s="20"/>
      <c r="F31" s="21"/>
    </row>
    <row r="32" spans="1:6" x14ac:dyDescent="0.25">
      <c r="A32" s="17" t="s">
        <v>19</v>
      </c>
      <c r="B32" s="18"/>
      <c r="C32" s="19"/>
      <c r="D32" s="20"/>
      <c r="E32" s="20"/>
      <c r="F32" s="21"/>
    </row>
    <row r="33" spans="1:6" x14ac:dyDescent="0.25">
      <c r="A33" s="17" t="s">
        <v>20</v>
      </c>
      <c r="B33" s="18"/>
      <c r="C33" s="19"/>
      <c r="D33" s="20"/>
      <c r="E33" s="20"/>
      <c r="F33" s="21"/>
    </row>
    <row r="34" spans="1:6" x14ac:dyDescent="0.25">
      <c r="A34" s="17" t="s">
        <v>21</v>
      </c>
      <c r="B34" s="18"/>
      <c r="C34" s="19"/>
      <c r="D34" s="20"/>
      <c r="E34" s="20"/>
      <c r="F34" s="21"/>
    </row>
    <row r="35" spans="1:6" x14ac:dyDescent="0.25">
      <c r="A35" s="17" t="s">
        <v>22</v>
      </c>
      <c r="B35" s="18"/>
      <c r="C35" s="19"/>
      <c r="D35" s="20"/>
      <c r="E35" s="20"/>
      <c r="F35" s="21"/>
    </row>
    <row r="36" spans="1:6" x14ac:dyDescent="0.25">
      <c r="A36" s="17" t="s">
        <v>23</v>
      </c>
      <c r="B36" s="18"/>
      <c r="C36" s="19"/>
      <c r="D36" s="20"/>
      <c r="E36" s="20"/>
      <c r="F36" s="21"/>
    </row>
    <row r="37" spans="1:6" ht="46.5" customHeight="1" x14ac:dyDescent="0.25">
      <c r="A37" s="24" t="s">
        <v>24</v>
      </c>
      <c r="B37" s="25"/>
      <c r="C37" s="26" t="s">
        <v>25</v>
      </c>
      <c r="D37" s="27"/>
      <c r="E37" s="27"/>
      <c r="F37" s="28"/>
    </row>
    <row r="38" spans="1:6" ht="29.25" customHeight="1" x14ac:dyDescent="0.25">
      <c r="A38" s="22" t="s">
        <v>26</v>
      </c>
      <c r="B38" s="23"/>
      <c r="C38" s="19"/>
      <c r="D38" s="20"/>
      <c r="E38" s="20"/>
      <c r="F38" s="21"/>
    </row>
    <row r="39" spans="1:6" ht="39" customHeight="1" x14ac:dyDescent="0.25">
      <c r="A39" s="15" t="s">
        <v>79</v>
      </c>
      <c r="B39" s="16"/>
      <c r="C39" s="16"/>
      <c r="D39" s="16"/>
      <c r="E39" s="16"/>
      <c r="F39" s="16"/>
    </row>
  </sheetData>
  <sheetProtection algorithmName="SHA-512" hashValue="CiBgN6zY5RGli8gAEp17EoiLukDnDS8Vud6jMQTE11vTm26nGoeMmcTo3a/fxMqNHvUrF5szwLjiqT7WEVSdSQ==" saltValue="IDGhbVf4N3SFAV51LHICXw==" spinCount="100000" sheet="1" objects="1" scenarios="1"/>
  <mergeCells count="23">
    <mergeCell ref="A31:B31"/>
    <mergeCell ref="C31:F31"/>
    <mergeCell ref="A32:B32"/>
    <mergeCell ref="C32:F32"/>
    <mergeCell ref="A2:F2"/>
    <mergeCell ref="A4:F4"/>
    <mergeCell ref="A12:F12"/>
    <mergeCell ref="A18:F18"/>
    <mergeCell ref="A22:F22"/>
    <mergeCell ref="A25:F25"/>
    <mergeCell ref="A39:F39"/>
    <mergeCell ref="A33:B33"/>
    <mergeCell ref="C33:F33"/>
    <mergeCell ref="A34:B34"/>
    <mergeCell ref="A35:B35"/>
    <mergeCell ref="C34:F34"/>
    <mergeCell ref="C35:F35"/>
    <mergeCell ref="A36:B36"/>
    <mergeCell ref="A38:B38"/>
    <mergeCell ref="A37:B37"/>
    <mergeCell ref="C36:F36"/>
    <mergeCell ref="C37:F37"/>
    <mergeCell ref="C38:F38"/>
  </mergeCells>
  <conditionalFormatting sqref="E29:F29">
    <cfRule type="cellIs" dxfId="4" priority="1" operator="equal">
      <formula>0</formula>
    </cfRule>
    <cfRule type="expression" dxfId="3" priority="3">
      <formula>"&lt;1"</formula>
    </cfRule>
  </conditionalFormatting>
  <conditionalFormatting sqref="F23:F24 F26:F29 F5:F11">
    <cfRule type="expression" dxfId="2" priority="6">
      <formula>"&lt;1"</formula>
    </cfRule>
  </conditionalFormatting>
  <conditionalFormatting sqref="F13:F17">
    <cfRule type="expression" dxfId="1" priority="5">
      <formula>"&lt;1"</formula>
    </cfRule>
  </conditionalFormatting>
  <conditionalFormatting sqref="F19:F21">
    <cfRule type="expression" dxfId="0" priority="4">
      <formula>"&lt;1"</formula>
    </cfRule>
  </conditionalFormatting>
  <printOptions horizontalCentered="1" verticalCentered="1"/>
  <pageMargins left="0.25" right="0.25" top="0.75" bottom="0.75" header="0.3" footer="0.3"/>
  <pageSetup paperSize="9" scale="8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0BED87871E34DB0519AA9CF98C29D" ma:contentTypeVersion="18" ma:contentTypeDescription="Een nieuw document maken." ma:contentTypeScope="" ma:versionID="6a98e599857b8db677df8d85f31cf55d">
  <xsd:schema xmlns:xsd="http://www.w3.org/2001/XMLSchema" xmlns:xs="http://www.w3.org/2001/XMLSchema" xmlns:p="http://schemas.microsoft.com/office/2006/metadata/properties" xmlns:ns2="9eb5c399-9d1e-480f-a4e5-f1774f1c2daa" xmlns:ns3="1bbe4bfc-ded4-49ba-b930-1e2ca2e98623" targetNamespace="http://schemas.microsoft.com/office/2006/metadata/properties" ma:root="true" ma:fieldsID="b87749a44b7312404f336499f8025c1f" ns2:_="" ns3:_="">
    <xsd:import namespace="9eb5c399-9d1e-480f-a4e5-f1774f1c2daa"/>
    <xsd:import namespace="1bbe4bfc-ded4-49ba-b930-1e2ca2e986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b5c399-9d1e-480f-a4e5-f1774f1c2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f1f97bf6-8af2-4020-804b-28bbf043119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be4bfc-ded4-49ba-b930-1e2ca2e9862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879b8da0-2262-4a63-b8b1-8c8614871844}" ma:internalName="TaxCatchAll" ma:showField="CatchAllData" ma:web="1bbe4bfc-ded4-49ba-b930-1e2ca2e98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bbe4bfc-ded4-49ba-b930-1e2ca2e98623">
      <UserInfo>
        <DisplayName>Els Cottyn</DisplayName>
        <AccountId>25</AccountId>
        <AccountType/>
      </UserInfo>
      <UserInfo>
        <DisplayName>Debbie Verlinden</DisplayName>
        <AccountId>24</AccountId>
        <AccountType/>
      </UserInfo>
      <UserInfo>
        <DisplayName>Lut Beyaert</DisplayName>
        <AccountId>47</AccountId>
        <AccountType/>
      </UserInfo>
    </SharedWithUsers>
    <TaxCatchAll xmlns="1bbe4bfc-ded4-49ba-b930-1e2ca2e98623" xsi:nil="true"/>
    <lcf76f155ced4ddcb4097134ff3c332f xmlns="9eb5c399-9d1e-480f-a4e5-f1774f1c2d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987314-576E-46CB-B6B4-9F15B537C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b5c399-9d1e-480f-a4e5-f1774f1c2daa"/>
    <ds:schemaRef ds:uri="1bbe4bfc-ded4-49ba-b930-1e2ca2e986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D2957A-6FEB-4CA9-BA04-4562A670B405}">
  <ds:schemaRefs>
    <ds:schemaRef ds:uri="http://schemas.microsoft.com/sharepoint/v3/contenttype/forms"/>
  </ds:schemaRefs>
</ds:datastoreItem>
</file>

<file path=customXml/itemProps3.xml><?xml version="1.0" encoding="utf-8"?>
<ds:datastoreItem xmlns:ds="http://schemas.openxmlformats.org/officeDocument/2006/customXml" ds:itemID="{C87FDB18-D7CA-4D36-93CE-A5AD437F60A5}">
  <ds:schemaRefs>
    <ds:schemaRef ds:uri="http://purl.org/dc/elements/1.1/"/>
    <ds:schemaRef ds:uri="http://schemas.microsoft.com/office/2006/metadata/properties"/>
    <ds:schemaRef ds:uri="1bbe4bfc-ded4-49ba-b930-1e2ca2e98623"/>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9eb5c399-9d1e-480f-a4e5-f1774f1c2da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folder</vt:lpstr>
      <vt:lpstr>folder!Print_Titles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greetb</dc:creator>
  <cp:keywords/>
  <dc:description/>
  <cp:lastModifiedBy>Greet Buyssens</cp:lastModifiedBy>
  <cp:revision/>
  <cp:lastPrinted>2025-03-12T10:24:05Z</cp:lastPrinted>
  <dcterms:created xsi:type="dcterms:W3CDTF">2017-02-16T13:25:07Z</dcterms:created>
  <dcterms:modified xsi:type="dcterms:W3CDTF">2025-03-12T10:25:57Z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0x010100D220BED87871E34DB0519AA9CF98C29D</vt:lpwstr>
  </property>
  <property fmtid="{D5CDD505-2E9C-101B-9397-08002B2CF9AE}" pid="3" name="AuthorIds_UIVersion_512">
    <vt:lpwstr>43</vt:lpwstr>
  </property>
  <property fmtid="{D5CDD505-2E9C-101B-9397-08002B2CF9AE}" pid="4" name="AuthorIds_UIVersion_4608">
    <vt:lpwstr>43</vt:lpwstr>
  </property>
  <property fmtid="{D5CDD505-2E9C-101B-9397-08002B2CF9AE}" pid="5" name="Order">
    <vt:r8>34834400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