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eetb\Pedagogisch Centrum Wagenschot vzw\Beleidsondersteuning-Administratie WAG - Documenten\Fondsenwerving\Wijn\2022 zomer\"/>
    </mc:Choice>
  </mc:AlternateContent>
  <bookViews>
    <workbookView xWindow="0" yWindow="0" windowWidth="28800" windowHeight="11400"/>
  </bookViews>
  <sheets>
    <sheet name="Aanbod 202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F24" i="1"/>
  <c r="F23" i="1"/>
  <c r="F22" i="1"/>
  <c r="F21" i="1"/>
  <c r="F20" i="1"/>
  <c r="F19" i="1"/>
  <c r="F18" i="1"/>
  <c r="F17" i="1"/>
  <c r="F16" i="1"/>
  <c r="F14" i="1"/>
  <c r="F13" i="1"/>
  <c r="F12" i="1"/>
  <c r="F10" i="1"/>
  <c r="F9" i="1"/>
  <c r="F7" i="1"/>
  <c r="F6" i="1"/>
  <c r="F5" i="1"/>
  <c r="F25" i="1" l="1"/>
</calcChain>
</file>

<file path=xl/sharedStrings.xml><?xml version="1.0" encoding="utf-8"?>
<sst xmlns="http://schemas.openxmlformats.org/spreadsheetml/2006/main" count="74" uniqueCount="71">
  <si>
    <r>
      <rPr>
        <b/>
        <sz val="18"/>
        <color rgb="FFC00000"/>
        <rFont val="Calibri"/>
        <family val="2"/>
        <scheme val="minor"/>
      </rPr>
      <t>Zomerdrankjes 
met of zonder alcohol</t>
    </r>
    <r>
      <rPr>
        <b/>
        <sz val="11"/>
        <color rgb="FFC00000"/>
        <rFont val="Calibri"/>
        <family val="2"/>
        <scheme val="minor"/>
      </rPr>
      <t xml:space="preserve">
</t>
    </r>
    <r>
      <rPr>
        <b/>
        <sz val="14"/>
        <color rgb="FFC00000"/>
        <rFont val="Calibri"/>
        <family val="2"/>
        <scheme val="minor"/>
      </rPr>
      <t>aanbod 2022</t>
    </r>
  </si>
  <si>
    <t>Tot en met zondag 8 mei kan je wijn bestellen. Vanaf maandag 16 mei kan je jouw bestelling afhalen tijdens de kantooruren op PC Wagenschot, Steenweg 2 te Eke. Vanaf dinsdag 17 mei kan je tijdens de kantooruren jouw bestelling afhalen op MFC Heynsdaele, Eisdaele 1 te Ronse.</t>
  </si>
  <si>
    <t>nr</t>
  </si>
  <si>
    <t>wijn</t>
  </si>
  <si>
    <t>prijs</t>
  </si>
  <si>
    <t>omschrijving</t>
  </si>
  <si>
    <t>aantal</t>
  </si>
  <si>
    <t>bedrag</t>
  </si>
  <si>
    <t>RODE WIJN</t>
  </si>
  <si>
    <t>Huiswijn Wagenschot - Dragon de Flandres 2017, Vin de Pays d'Oc, Frankrijk</t>
  </si>
  <si>
    <t>€ 37,20 /doos 6 flessen</t>
  </si>
  <si>
    <t>Onze huiswijn, met etiket van PC Wagenschot. Een vlotte, ronde wijn, met een klassieke smaak, stijl Bordeaux. Een combinatie van druiven uit de regio van Béziers. Een allemansvriend, die past bij de klassieke keuken, bij kaas, voorgerechten of gewoon consumeren onder vrienden. Te drinken tot 2023.</t>
  </si>
  <si>
    <r>
      <t xml:space="preserve">Jorn Nou, Petit Tinto 2020, Terra Alta, Catalunya, Spanje - </t>
    </r>
    <r>
      <rPr>
        <b/>
        <sz val="10"/>
        <rFont val="Calibri"/>
        <family val="2"/>
        <scheme val="minor"/>
      </rPr>
      <t>nieuw in ons aanbod</t>
    </r>
  </si>
  <si>
    <t>€ 46,20 /doos 6 flessen</t>
  </si>
  <si>
    <t>De wijn heeft een volle donkerrode kleur met enkele paarse tinten. Hij heeft een kruidige geur en is rijk en vol van smaak. De wijn komt uit het noorden van Spanje en is gemaakt uit Grenache Noir, Syrah en Carignan. Hij past bij kaas, rood vlees, stevige stoofschotels en bij BBQ. Te drinken tot 2024.</t>
  </si>
  <si>
    <t>Salvaterra Falia  Vino Rosso Veneto 2020, Italië</t>
  </si>
  <si>
    <t>€ 59,10 /doos 6 flessen</t>
  </si>
  <si>
    <t>Falia 'Vuur' is gemaakt in de regio van de Valpolicella  van de druiven Corvina, Teroldego, Merlot en  Rondinella. Intens robijnrood, zacht en fruitig, maar typisch Italiaans met goede zuren. De  ideale begeleider bij een pasta of barbecue.</t>
  </si>
  <si>
    <t>ROSÉ WIJNEN</t>
  </si>
  <si>
    <t>Château Virgile rosé Côstières de Nîmes 2021, Frankrijk</t>
  </si>
  <si>
    <t>€ 44,10 /doos 6 flessen</t>
  </si>
  <si>
    <t xml:space="preserve">Lichtroze roséwijn, gemaakt van 100 % Syrah. Aroma’s van kersenbloesem en zeste van appelsien. Toetsen van rood fruit in de mond, van framboos tot rode bessen. </t>
  </si>
  <si>
    <t xml:space="preserve">Marcel rosé gris de gris 2021, IGP d’Oc, Frankrijk                       </t>
  </si>
  <si>
    <t>Kleur: zalmkleur met grijstinten. Neus: helder en expressief op rode vruchten. Mond: heel mooi evenwicht tussen fruit en aciditeit. Bewaarpotentieel: 1 à 2 jaar.</t>
  </si>
  <si>
    <t>WITTE WIJNEN</t>
  </si>
  <si>
    <r>
      <t xml:space="preserve">Paparuda Sauvignon Blanc 2020,  Roemenië - </t>
    </r>
    <r>
      <rPr>
        <b/>
        <sz val="10"/>
        <rFont val="Calibri"/>
        <family val="2"/>
        <scheme val="minor"/>
      </rPr>
      <t>nieuw in ons aanbod</t>
    </r>
  </si>
  <si>
    <t>€ 36,30 /doos 6 flessen</t>
  </si>
  <si>
    <t>De wijn is lichtgeel met tropisch groen fruit, een tikkeltje mineraliteit met hints van vers gras in de neus. Een volle smaak met  passievrucht, frisse pompelmoes en subtiele citrus, droog en vol met vers gemaaid gras, vergezeld van ondertonen van kruisbes en mandarijn. Lekker bij zeevruchten, lichte kippengerechten, salades en geitenkaas. Koel serveren.</t>
  </si>
  <si>
    <t>Domaine Lugel 2019, IGP d'Oc, Frankrijk</t>
  </si>
  <si>
    <t>€ 39,00 /doos 6 flessen</t>
  </si>
  <si>
    <t>De prijs-kwaliteit is onklopbaar in zijn appellatie. Fijn en elegant, ideaal als aperitief of om zeevruchten en vis te begeleiden. Bewaartermijn: 2 à 3 jaar.</t>
  </si>
  <si>
    <t xml:space="preserve">Mandrarossa Grillo 'Costadune' 2020, Sicilië 
</t>
  </si>
  <si>
    <t>€ 58,80 /doos 6 flessen</t>
  </si>
  <si>
    <t>De wijngaarden liggen langs de zuidelijke kuststreek van Sicilië. Gemaakt van 100% Grillo. Aroma van citrusvruchten, pompelmoes en Provençaalse kruiden. Minerale smaak, met een frisse afdronk. Past als aperitief, bij salades, bij kazen en witte vleesgerechten. Te drinken tot einde 2023.</t>
  </si>
  <si>
    <t>ANDERE</t>
  </si>
  <si>
    <r>
      <t xml:space="preserve">Cava Creador, DO Cava , Spanje - </t>
    </r>
    <r>
      <rPr>
        <b/>
        <sz val="10"/>
        <rFont val="Calibri"/>
        <family val="2"/>
        <scheme val="minor"/>
      </rPr>
      <t>nieuw in ons aanbod</t>
    </r>
  </si>
  <si>
    <t>€ 55,20 /doos 6 flessen</t>
  </si>
  <si>
    <t>Een bleke kleur met een fijne, aanhoudende mousse. Aroma's die het contact met de gisten oproepen en vervolgens evolueren naar een fruitige ondertoon. Een aangename met een licht zoete toets. Een harmonieuze, verfrissende, elegante cava met karakter.</t>
  </si>
  <si>
    <t>Kruit Vermout rood, België - 750 ml</t>
  </si>
  <si>
    <t>€ 20,00 /doos 6 flessen</t>
  </si>
  <si>
    <t xml:space="preserve">Kruit rood is een frisse moderne bitterzoete vermout op basis van rode wijn in de Terra Alta en toevoeging van 13 kruidenextracten. </t>
  </si>
  <si>
    <t>Kruit Vermout wit,  België - 750 ml</t>
  </si>
  <si>
    <t>€ 20,00 /fles</t>
  </si>
  <si>
    <t>Een heerlijk alternatief voor gin tonic of aperitief. Hef het glas op perfect afgekruid flessengeluk en geniet van o.a. Bijvoet, Absint, Ananassalie en nog 11 andere verse ingredienten!</t>
  </si>
  <si>
    <t>Nona June, een alcoholvrije gin, België - 700 ml</t>
  </si>
  <si>
    <t>€ 29,90 /fles</t>
  </si>
  <si>
    <t>Nona June is een Gentse alcoholvrije spirit als alternatief voor de klassieke gin. Nona June heeft een perfect uitgebalanceerd smakenpallet, waar een dominante citrussmaak gevolgd wordt door een kruidige toets.</t>
  </si>
  <si>
    <r>
      <t xml:space="preserve">Nona Spritz, alcoholvrij, België - 700 ml - </t>
    </r>
    <r>
      <rPr>
        <b/>
        <sz val="10"/>
        <rFont val="Calibri"/>
        <family val="2"/>
        <scheme val="minor"/>
      </rPr>
      <t>nieuw in ons aanbod</t>
    </r>
  </si>
  <si>
    <t>Nona Spritz is de eerste alcoholvrije Spritz op basis van bloedsinaasappel en sinaasappelzeste met een subtiele toets van bittere gentiaanwortel. Ontwikkeld op basis van 100% natuurlijke en hoog-kwalitatieve ingrediënten.</t>
  </si>
  <si>
    <t>OR'LYS, Herbal Orange Liqueur, België - 500 ml</t>
  </si>
  <si>
    <t>€ 39,50 /fles</t>
  </si>
  <si>
    <t>De perfecte harmonie tussen citrusaroma's en gedistilleerde kruiden. Heerlijk fris als cocktail met tonic, on the rocks of puur om te genieten!</t>
  </si>
  <si>
    <t>WaGINschot, onze huisgin, België - 700 ml</t>
  </si>
  <si>
    <t>€ 40,00 /fles</t>
  </si>
  <si>
    <t xml:space="preserve">Een unieke gin! Geïnspireerd door de natuur, gekruid met wilde eik uit de tuin van Wagenschot en aangevuld met toetsen van cipres, parasolden, sukade citroen, sandelhout en kaneel. </t>
  </si>
  <si>
    <r>
      <t xml:space="preserve">TiberGIN, een frisse gin, België - 700 ml - </t>
    </r>
    <r>
      <rPr>
        <b/>
        <sz val="10"/>
        <rFont val="Calibri"/>
        <family val="2"/>
        <scheme val="minor"/>
      </rPr>
      <t>nieuw in ons aanbod</t>
    </r>
  </si>
  <si>
    <t>Een frisse gin met o.a. toetsen van kafferlimoen, bittersinaas, bergamot en grote engelwortel.</t>
  </si>
  <si>
    <r>
      <t xml:space="preserve">Alcoholvrij pakket bestaande uit 3 flessen: Kolonne Null Verdejo, Kolonne Null schuimwijn cuvée blanc en Kolonne Null schuimwijn rosé - </t>
    </r>
    <r>
      <rPr>
        <b/>
        <sz val="10"/>
        <rFont val="Calibri"/>
        <family val="2"/>
        <scheme val="minor"/>
      </rPr>
      <t>nieuw in ons aanbod</t>
    </r>
  </si>
  <si>
    <t>€ 40 /doos 3 flessen</t>
  </si>
  <si>
    <r>
      <t xml:space="preserve">Geniet met vrienden of alleen van een smaakvol, alcoholvrije (schuim)wijn (&lt;0,2% alcohol). De alcohol wordt onttrokken uit de wijn waardoor de geur en smaak bewaard blijft. De (schuim)wijnen zijn caloriearm en vegan. Het proefpakket bestaat uit 3 flessen:
</t>
    </r>
    <r>
      <rPr>
        <b/>
        <sz val="10"/>
        <rFont val="Calibri"/>
        <family val="2"/>
        <scheme val="minor"/>
      </rPr>
      <t>Kolonne Null Verdejo</t>
    </r>
    <r>
      <rPr>
        <sz val="10"/>
        <rFont val="Calibri"/>
        <family val="2"/>
        <scheme val="minor"/>
      </rPr>
      <t xml:space="preserve">, wit, 100% Verdejo druiven. Deze witte wijn heeft een fruitig boeket met aroma's van kruisbessen. Een licht kruidige toets ontmoet verfrissende zuren.
</t>
    </r>
    <r>
      <rPr>
        <b/>
        <sz val="10"/>
        <rFont val="Calibri"/>
        <family val="2"/>
        <scheme val="minor"/>
      </rPr>
      <t>Kolonne Null schuimwijn cuvée blanc</t>
    </r>
    <r>
      <rPr>
        <sz val="10"/>
        <rFont val="Calibri"/>
        <family val="2"/>
        <scheme val="minor"/>
      </rPr>
      <t xml:space="preserve"> met een fijne smaak van peer en mirabellen met een vleugje brioche. Fijne perlage en elegante zuurgraad.
</t>
    </r>
    <r>
      <rPr>
        <b/>
        <sz val="10"/>
        <rFont val="Calibri"/>
        <family val="2"/>
        <scheme val="minor"/>
      </rPr>
      <t>Kolonne Null schuimwijn rosé</t>
    </r>
    <r>
      <rPr>
        <sz val="10"/>
        <rFont val="Calibri"/>
        <family val="2"/>
        <scheme val="minor"/>
      </rPr>
      <t xml:space="preserve"> met een fijne smaak van rode bessen en pruimen, gecombineerd met fijne parelmoer.</t>
    </r>
  </si>
  <si>
    <t>TOTAAL</t>
  </si>
  <si>
    <t>Naam</t>
  </si>
  <si>
    <t>Straat en nr</t>
  </si>
  <si>
    <t>Woonplaats</t>
  </si>
  <si>
    <t>E-mail</t>
  </si>
  <si>
    <t>BTW nr</t>
  </si>
  <si>
    <t>Telefoon</t>
  </si>
  <si>
    <t>Afhaling</t>
  </si>
  <si>
    <t xml:space="preserve">o Campus Wagenschot in Eke
o Campus Heynsdaele in Ronse
o meegeven met mijn contactpersoon </t>
  </si>
  <si>
    <t>Jouw contactpersoon in PC Wagenschot</t>
  </si>
  <si>
    <t>Pedagogisch Centrum Wagenschot - Steenweg 2 - 9810 Eke - 09 280 89 60 
acties@wagenschot.be - www.wagenschot.be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</si>
</sst>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8" x14ac:knownFonts="1">
    <font>
      <sz val="11"/>
      <color theme="1"/>
      <name val="Calibri"/>
      <family val="2"/>
      <scheme val="minor"/>
    </font>
    <font>
      <sz val="11"/>
      <color rgb="FF006100"/>
      <name val="Calibri"/>
      <family val="2"/>
      <scheme val="minor"/>
    </font>
    <font>
      <b/>
      <sz val="11"/>
      <color rgb="FFC00000"/>
      <name val="Calibri"/>
      <family val="2"/>
      <scheme val="minor"/>
    </font>
    <font>
      <b/>
      <sz val="18"/>
      <color rgb="FFC00000"/>
      <name val="Calibri"/>
      <family val="2"/>
      <scheme val="minor"/>
    </font>
    <font>
      <b/>
      <sz val="14"/>
      <color rgb="FFC0000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scheme val="minor"/>
    </font>
    <font>
      <sz val="11"/>
      <color indexed="8"/>
      <name val="Calibri"/>
      <family val="2"/>
      <charset val="1"/>
    </font>
    <font>
      <sz val="10"/>
      <color indexed="8"/>
      <name val="Calibri"/>
      <family val="2"/>
      <scheme val="minor"/>
    </font>
    <font>
      <b/>
      <sz val="10"/>
      <name val="Calibri"/>
      <family val="2"/>
      <scheme val="minor"/>
    </font>
    <font>
      <b/>
      <sz val="10"/>
      <color theme="1"/>
      <name val="Calibri"/>
      <family val="2"/>
      <scheme val="minor"/>
    </font>
    <font>
      <sz val="13"/>
      <name val="Calibri"/>
      <family val="2"/>
      <scheme val="minor"/>
    </font>
    <font>
      <sz val="13"/>
      <color theme="1"/>
      <name val="Calibri"/>
      <family val="2"/>
      <scheme val="minor"/>
    </font>
    <font>
      <sz val="14"/>
      <name val="Calibri"/>
      <family val="2"/>
      <scheme val="minor"/>
    </font>
    <font>
      <sz val="14"/>
      <color theme="1"/>
      <name val="Calibri"/>
      <family val="2"/>
      <scheme val="minor"/>
    </font>
    <font>
      <sz val="11"/>
      <name val="Calibri"/>
      <family val="2"/>
      <scheme val="minor"/>
    </font>
  </fonts>
  <fills count="7">
    <fill>
      <patternFill patternType="none"/>
    </fill>
    <fill>
      <patternFill patternType="gray125"/>
    </fill>
    <fill>
      <patternFill patternType="solid">
        <fgColor rgb="FFC6EFCE"/>
      </patternFill>
    </fill>
    <fill>
      <patternFill patternType="solid">
        <fgColor rgb="FFC00000"/>
        <bgColor indexed="64"/>
      </patternFill>
    </fill>
    <fill>
      <patternFill patternType="solid">
        <fgColor rgb="FF00B050"/>
        <bgColor indexed="64"/>
      </patternFill>
    </fill>
    <fill>
      <patternFill patternType="solid">
        <fgColor theme="0"/>
        <bgColor indexed="64"/>
      </patternFill>
    </fill>
    <fill>
      <patternFill patternType="solid">
        <fgColor theme="0"/>
        <bgColor indexed="26"/>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9" fillId="0" borderId="0"/>
  </cellStyleXfs>
  <cellXfs count="37">
    <xf numFmtId="0" fontId="0" fillId="0" borderId="0" xfId="0"/>
    <xf numFmtId="0" fontId="2" fillId="0" borderId="0" xfId="0" applyFont="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7" fillId="0" borderId="2" xfId="0" applyFont="1" applyBorder="1" applyAlignment="1">
      <alignment vertical="top"/>
    </xf>
    <xf numFmtId="0" fontId="8" fillId="5" borderId="2" xfId="1" applyFont="1" applyFill="1" applyBorder="1" applyAlignment="1">
      <alignment vertical="top" wrapText="1"/>
    </xf>
    <xf numFmtId="164" fontId="8" fillId="0" borderId="2" xfId="2" applyNumberFormat="1" applyFont="1" applyBorder="1" applyAlignment="1">
      <alignment horizontal="center" vertical="center" wrapText="1"/>
    </xf>
    <xf numFmtId="0" fontId="10" fillId="6" borderId="2" xfId="2" applyFont="1" applyFill="1" applyBorder="1" applyAlignment="1">
      <alignment vertical="top" wrapText="1"/>
    </xf>
    <xf numFmtId="164" fontId="7" fillId="0" borderId="2" xfId="0" applyNumberFormat="1" applyFont="1" applyBorder="1"/>
    <xf numFmtId="0" fontId="8" fillId="0" borderId="2" xfId="0" applyFont="1" applyBorder="1" applyAlignment="1">
      <alignment horizontal="left" vertical="top" wrapText="1"/>
    </xf>
    <xf numFmtId="0" fontId="7" fillId="0" borderId="0" xfId="0" applyFont="1"/>
    <xf numFmtId="0" fontId="12" fillId="0" borderId="2" xfId="0" applyFont="1" applyBorder="1" applyAlignment="1">
      <alignment horizontal="right"/>
    </xf>
    <xf numFmtId="3" fontId="7" fillId="0" borderId="2" xfId="0" applyNumberFormat="1" applyFont="1" applyBorder="1"/>
    <xf numFmtId="0" fontId="7" fillId="0" borderId="2" xfId="0" applyFont="1" applyBorder="1" applyProtection="1">
      <protection locked="0"/>
    </xf>
    <xf numFmtId="0" fontId="7" fillId="0" borderId="2" xfId="0" applyFont="1" applyBorder="1" applyAlignment="1" applyProtection="1">
      <alignment vertical="top"/>
      <protection locked="0"/>
    </xf>
    <xf numFmtId="0" fontId="8" fillId="0" borderId="2" xfId="0" applyFont="1" applyBorder="1" applyAlignment="1">
      <alignment vertical="center" wrapText="1"/>
    </xf>
    <xf numFmtId="0" fontId="7" fillId="0" borderId="2" xfId="0" applyFont="1" applyBorder="1" applyAlignment="1"/>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17" fillId="0" borderId="2" xfId="0" applyFont="1" applyBorder="1" applyAlignment="1">
      <alignment horizontal="center" vertical="center" wrapText="1"/>
    </xf>
    <xf numFmtId="0" fontId="0" fillId="0" borderId="2" xfId="0" applyBorder="1" applyAlignment="1">
      <alignment horizontal="center"/>
    </xf>
    <xf numFmtId="0" fontId="13" fillId="0" borderId="3" xfId="0" applyFont="1" applyBorder="1" applyAlignment="1">
      <alignment vertical="center" wrapText="1"/>
    </xf>
    <xf numFmtId="0" fontId="13" fillId="0" borderId="5" xfId="0" applyFont="1" applyBorder="1" applyAlignment="1">
      <alignment vertical="center" wrapText="1"/>
    </xf>
    <xf numFmtId="0" fontId="14" fillId="0" borderId="3" xfId="0" applyFont="1" applyBorder="1" applyAlignment="1" applyProtection="1">
      <protection locked="0"/>
    </xf>
    <xf numFmtId="0" fontId="14" fillId="0" borderId="4" xfId="0" applyFont="1" applyBorder="1" applyAlignment="1" applyProtection="1">
      <protection locked="0"/>
    </xf>
    <xf numFmtId="0" fontId="14" fillId="0" borderId="5" xfId="0" applyFont="1" applyBorder="1" applyAlignment="1" applyProtection="1">
      <protection locked="0"/>
    </xf>
    <xf numFmtId="0" fontId="13" fillId="0" borderId="2" xfId="0" applyFont="1" applyBorder="1" applyAlignment="1">
      <alignment vertical="center" wrapText="1"/>
    </xf>
    <xf numFmtId="0" fontId="14" fillId="0" borderId="2" xfId="0" applyFont="1" applyBorder="1" applyAlignment="1"/>
    <xf numFmtId="0" fontId="15" fillId="0" borderId="3" xfId="0" applyFont="1" applyBorder="1" applyAlignment="1" applyProtection="1">
      <alignment vertical="center" wrapText="1"/>
      <protection locked="0"/>
    </xf>
    <xf numFmtId="0" fontId="16" fillId="0" borderId="4" xfId="0" applyFont="1" applyBorder="1" applyAlignment="1" applyProtection="1">
      <protection locked="0"/>
    </xf>
    <xf numFmtId="0" fontId="16" fillId="0" borderId="5" xfId="0" applyFont="1" applyBorder="1" applyAlignment="1" applyProtection="1">
      <protection locked="0"/>
    </xf>
    <xf numFmtId="0" fontId="0" fillId="0" borderId="1" xfId="0" quotePrefix="1" applyBorder="1" applyAlignment="1">
      <alignment horizontal="center" vertical="center" wrapText="1"/>
    </xf>
    <xf numFmtId="0" fontId="0" fillId="0" borderId="1" xfId="0" applyBorder="1" applyAlignment="1">
      <alignment horizontal="center" vertical="center"/>
    </xf>
    <xf numFmtId="0" fontId="6" fillId="4" borderId="3" xfId="1" applyFont="1" applyFill="1" applyBorder="1" applyAlignment="1">
      <alignment horizontal="center" vertical="top" wrapText="1"/>
    </xf>
    <xf numFmtId="0" fontId="6" fillId="4" borderId="4" xfId="1" applyFont="1" applyFill="1" applyBorder="1" applyAlignment="1">
      <alignment horizontal="center"/>
    </xf>
    <xf numFmtId="0" fontId="6" fillId="4" borderId="5" xfId="1" applyFont="1" applyFill="1" applyBorder="1" applyAlignment="1">
      <alignment horizontal="center"/>
    </xf>
  </cellXfs>
  <cellStyles count="3">
    <cellStyle name="Excel Built-in Normal" xfId="2"/>
    <cellStyle name="Goed" xfId="1" builtinId="26"/>
    <cellStyle name="Standaard"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939800</xdr:colOff>
      <xdr:row>0</xdr:row>
      <xdr:rowOff>996561</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177925" cy="996561"/>
        </a:xfrm>
        <a:prstGeom prst="rect">
          <a:avLst/>
        </a:prstGeom>
      </xdr:spPr>
    </xdr:pic>
    <xdr:clientData/>
  </xdr:twoCellAnchor>
  <xdr:twoCellAnchor editAs="oneCell">
    <xdr:from>
      <xdr:col>4</xdr:col>
      <xdr:colOff>238125</xdr:colOff>
      <xdr:row>0</xdr:row>
      <xdr:rowOff>123825</xdr:rowOff>
    </xdr:from>
    <xdr:to>
      <xdr:col>5</xdr:col>
      <xdr:colOff>428171</xdr:colOff>
      <xdr:row>0</xdr:row>
      <xdr:rowOff>918070</xdr:rowOff>
    </xdr:to>
    <xdr:pic>
      <xdr:nvPicPr>
        <xdr:cNvPr id="5" name="Afbeelding 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123825"/>
          <a:ext cx="847271" cy="79424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showRowColHeaders="0" tabSelected="1" workbookViewId="0">
      <selection activeCell="E5" sqref="E5"/>
    </sheetView>
  </sheetViews>
  <sheetFormatPr defaultRowHeight="15" x14ac:dyDescent="0.25"/>
  <cols>
    <col min="1" max="1" width="3.85546875" customWidth="1"/>
    <col min="2" max="2" width="17.7109375" customWidth="1"/>
    <col min="3" max="3" width="10" customWidth="1"/>
    <col min="4" max="4" width="50.42578125" customWidth="1"/>
    <col min="5" max="5" width="9.85546875" customWidth="1"/>
    <col min="6" max="6" width="11.28515625" customWidth="1"/>
  </cols>
  <sheetData>
    <row r="1" spans="1:6" ht="80.25" customHeight="1" x14ac:dyDescent="0.25">
      <c r="D1" s="1" t="s">
        <v>0</v>
      </c>
    </row>
    <row r="2" spans="1:6" ht="53.25" customHeight="1" x14ac:dyDescent="0.25">
      <c r="A2" s="32" t="s">
        <v>1</v>
      </c>
      <c r="B2" s="33"/>
      <c r="C2" s="33"/>
      <c r="D2" s="33"/>
      <c r="E2" s="33"/>
      <c r="F2" s="33"/>
    </row>
    <row r="3" spans="1:6" x14ac:dyDescent="0.25">
      <c r="A3" s="2" t="s">
        <v>2</v>
      </c>
      <c r="B3" s="2" t="s">
        <v>3</v>
      </c>
      <c r="C3" s="3" t="s">
        <v>4</v>
      </c>
      <c r="D3" s="3" t="s">
        <v>5</v>
      </c>
      <c r="E3" s="3" t="s">
        <v>6</v>
      </c>
      <c r="F3" s="3" t="s">
        <v>7</v>
      </c>
    </row>
    <row r="4" spans="1:6" ht="15" customHeight="1" x14ac:dyDescent="0.25">
      <c r="A4" s="34" t="s">
        <v>8</v>
      </c>
      <c r="B4" s="35"/>
      <c r="C4" s="35"/>
      <c r="D4" s="35"/>
      <c r="E4" s="35"/>
      <c r="F4" s="36"/>
    </row>
    <row r="5" spans="1:6" ht="71.25" customHeight="1" x14ac:dyDescent="0.25">
      <c r="A5" s="4">
        <v>1</v>
      </c>
      <c r="B5" s="5" t="s">
        <v>9</v>
      </c>
      <c r="C5" s="6" t="s">
        <v>10</v>
      </c>
      <c r="D5" s="7" t="s">
        <v>11</v>
      </c>
      <c r="E5" s="13"/>
      <c r="F5" s="8" t="str">
        <f>IF(E5&gt;0,E5*37.2," ")</f>
        <v xml:space="preserve"> </v>
      </c>
    </row>
    <row r="6" spans="1:6" ht="69" customHeight="1" x14ac:dyDescent="0.25">
      <c r="A6" s="4">
        <v>2</v>
      </c>
      <c r="B6" s="5" t="s">
        <v>12</v>
      </c>
      <c r="C6" s="6" t="s">
        <v>13</v>
      </c>
      <c r="D6" s="7" t="s">
        <v>14</v>
      </c>
      <c r="E6" s="13"/>
      <c r="F6" s="8" t="str">
        <f>IF(E6&gt;0,E6*46.2," ")</f>
        <v xml:space="preserve"> </v>
      </c>
    </row>
    <row r="7" spans="1:6" ht="57.75" customHeight="1" x14ac:dyDescent="0.25">
      <c r="A7" s="4">
        <v>3</v>
      </c>
      <c r="B7" s="5" t="s">
        <v>15</v>
      </c>
      <c r="C7" s="6" t="s">
        <v>16</v>
      </c>
      <c r="D7" s="7" t="s">
        <v>17</v>
      </c>
      <c r="E7" s="13"/>
      <c r="F7" s="8" t="str">
        <f>IF(E7&gt;0,E7*59.1," ")</f>
        <v xml:space="preserve"> </v>
      </c>
    </row>
    <row r="8" spans="1:6" x14ac:dyDescent="0.25">
      <c r="A8" s="34" t="s">
        <v>18</v>
      </c>
      <c r="B8" s="35"/>
      <c r="C8" s="35"/>
      <c r="D8" s="35"/>
      <c r="E8" s="35"/>
      <c r="F8" s="36"/>
    </row>
    <row r="9" spans="1:6" ht="40.5" customHeight="1" x14ac:dyDescent="0.25">
      <c r="A9" s="4">
        <v>4</v>
      </c>
      <c r="B9" s="5" t="s">
        <v>19</v>
      </c>
      <c r="C9" s="6" t="s">
        <v>20</v>
      </c>
      <c r="D9" s="7" t="s">
        <v>21</v>
      </c>
      <c r="E9" s="14"/>
      <c r="F9" s="8" t="str">
        <f>IF(E9&gt;0,E9*44.1," ")</f>
        <v xml:space="preserve"> </v>
      </c>
    </row>
    <row r="10" spans="1:6" ht="42.75" customHeight="1" x14ac:dyDescent="0.25">
      <c r="A10" s="4">
        <v>5</v>
      </c>
      <c r="B10" s="5" t="s">
        <v>22</v>
      </c>
      <c r="C10" s="6" t="s">
        <v>20</v>
      </c>
      <c r="D10" s="7" t="s">
        <v>23</v>
      </c>
      <c r="E10" s="14"/>
      <c r="F10" s="8" t="str">
        <f>IF(E10&gt;0,E10*44.1," ")</f>
        <v xml:space="preserve"> </v>
      </c>
    </row>
    <row r="11" spans="1:6" x14ac:dyDescent="0.25">
      <c r="A11" s="34" t="s">
        <v>24</v>
      </c>
      <c r="B11" s="35"/>
      <c r="C11" s="35"/>
      <c r="D11" s="35"/>
      <c r="E11" s="35"/>
      <c r="F11" s="36"/>
    </row>
    <row r="12" spans="1:6" ht="80.25" customHeight="1" x14ac:dyDescent="0.25">
      <c r="A12" s="4">
        <v>6</v>
      </c>
      <c r="B12" s="5" t="s">
        <v>25</v>
      </c>
      <c r="C12" s="6" t="s">
        <v>26</v>
      </c>
      <c r="D12" s="7" t="s">
        <v>27</v>
      </c>
      <c r="E12" s="13"/>
      <c r="F12" s="8" t="str">
        <f>IF(E12&gt;0,E12*36.3," ")</f>
        <v xml:space="preserve"> </v>
      </c>
    </row>
    <row r="13" spans="1:6" ht="44.25" customHeight="1" x14ac:dyDescent="0.25">
      <c r="A13" s="4">
        <v>7</v>
      </c>
      <c r="B13" s="5" t="s">
        <v>28</v>
      </c>
      <c r="C13" s="6" t="s">
        <v>29</v>
      </c>
      <c r="D13" s="7" t="s">
        <v>30</v>
      </c>
      <c r="E13" s="13"/>
      <c r="F13" s="8" t="str">
        <f>IF(E13&gt;0,E13*39," ")</f>
        <v xml:space="preserve"> </v>
      </c>
    </row>
    <row r="14" spans="1:6" ht="68.25" customHeight="1" x14ac:dyDescent="0.25">
      <c r="A14" s="4">
        <v>8</v>
      </c>
      <c r="B14" s="5" t="s">
        <v>31</v>
      </c>
      <c r="C14" s="6" t="s">
        <v>32</v>
      </c>
      <c r="D14" s="7" t="s">
        <v>33</v>
      </c>
      <c r="E14" s="13"/>
      <c r="F14" s="8" t="str">
        <f>IF(E14&gt;0,E14*58.8," ")</f>
        <v xml:space="preserve"> </v>
      </c>
    </row>
    <row r="15" spans="1:6" x14ac:dyDescent="0.25">
      <c r="A15" s="34" t="s">
        <v>34</v>
      </c>
      <c r="B15" s="35"/>
      <c r="C15" s="35"/>
      <c r="D15" s="35"/>
      <c r="E15" s="35"/>
      <c r="F15" s="36"/>
    </row>
    <row r="16" spans="1:6" ht="67.5" customHeight="1" x14ac:dyDescent="0.25">
      <c r="A16" s="4">
        <v>9</v>
      </c>
      <c r="B16" s="5" t="s">
        <v>35</v>
      </c>
      <c r="C16" s="6" t="s">
        <v>36</v>
      </c>
      <c r="D16" s="7" t="s">
        <v>37</v>
      </c>
      <c r="E16" s="13"/>
      <c r="F16" s="8" t="str">
        <f>IF(E16&gt;0,E16*55.2," ")</f>
        <v xml:space="preserve"> </v>
      </c>
    </row>
    <row r="17" spans="1:6" ht="41.25" customHeight="1" x14ac:dyDescent="0.25">
      <c r="A17" s="4">
        <v>10</v>
      </c>
      <c r="B17" s="5" t="s">
        <v>38</v>
      </c>
      <c r="C17" s="6" t="s">
        <v>39</v>
      </c>
      <c r="D17" s="7" t="s">
        <v>40</v>
      </c>
      <c r="E17" s="13"/>
      <c r="F17" s="8" t="str">
        <f>IF(E17&gt;0,E17*20," ")</f>
        <v xml:space="preserve"> </v>
      </c>
    </row>
    <row r="18" spans="1:6" ht="43.5" customHeight="1" x14ac:dyDescent="0.25">
      <c r="A18" s="4">
        <v>11</v>
      </c>
      <c r="B18" s="5" t="s">
        <v>41</v>
      </c>
      <c r="C18" s="6" t="s">
        <v>42</v>
      </c>
      <c r="D18" s="7" t="s">
        <v>43</v>
      </c>
      <c r="E18" s="13"/>
      <c r="F18" s="8" t="str">
        <f>IF(E18&gt;0,E18*20," ")</f>
        <v xml:space="preserve"> </v>
      </c>
    </row>
    <row r="19" spans="1:6" ht="59.25" customHeight="1" x14ac:dyDescent="0.25">
      <c r="A19" s="4">
        <v>12</v>
      </c>
      <c r="B19" s="5" t="s">
        <v>44</v>
      </c>
      <c r="C19" s="6" t="s">
        <v>45</v>
      </c>
      <c r="D19" s="7" t="s">
        <v>46</v>
      </c>
      <c r="E19" s="13"/>
      <c r="F19" s="8" t="str">
        <f>IF(E19&gt;0,E19*29.9," ")</f>
        <v xml:space="preserve"> </v>
      </c>
    </row>
    <row r="20" spans="1:6" ht="54" customHeight="1" x14ac:dyDescent="0.25">
      <c r="A20" s="4">
        <v>13</v>
      </c>
      <c r="B20" s="5" t="s">
        <v>47</v>
      </c>
      <c r="C20" s="6" t="s">
        <v>45</v>
      </c>
      <c r="D20" s="7" t="s">
        <v>48</v>
      </c>
      <c r="E20" s="13"/>
      <c r="F20" s="8" t="str">
        <f>IF(E20&gt;0,E20*29.9," ")</f>
        <v xml:space="preserve"> </v>
      </c>
    </row>
    <row r="21" spans="1:6" ht="44.25" customHeight="1" x14ac:dyDescent="0.25">
      <c r="A21" s="4">
        <v>14</v>
      </c>
      <c r="B21" s="5" t="s">
        <v>49</v>
      </c>
      <c r="C21" s="6" t="s">
        <v>50</v>
      </c>
      <c r="D21" s="7" t="s">
        <v>51</v>
      </c>
      <c r="E21" s="13"/>
      <c r="F21" s="8" t="str">
        <f>IF(E21&gt;0,E21*39.5," ")</f>
        <v xml:space="preserve"> </v>
      </c>
    </row>
    <row r="22" spans="1:6" ht="51" x14ac:dyDescent="0.25">
      <c r="A22" s="4">
        <v>15</v>
      </c>
      <c r="B22" s="5" t="s">
        <v>52</v>
      </c>
      <c r="C22" s="6" t="s">
        <v>53</v>
      </c>
      <c r="D22" s="7" t="s">
        <v>54</v>
      </c>
      <c r="E22" s="13"/>
      <c r="F22" s="8" t="str">
        <f>IF(E22&gt;0,E22*40," ")</f>
        <v xml:space="preserve"> </v>
      </c>
    </row>
    <row r="23" spans="1:6" ht="47.25" customHeight="1" x14ac:dyDescent="0.25">
      <c r="A23" s="4">
        <v>16</v>
      </c>
      <c r="B23" s="5" t="s">
        <v>55</v>
      </c>
      <c r="C23" s="6" t="s">
        <v>53</v>
      </c>
      <c r="D23" s="7" t="s">
        <v>56</v>
      </c>
      <c r="E23" s="13"/>
      <c r="F23" s="8" t="str">
        <f>IF(E23&gt;0,E23*40," ")</f>
        <v xml:space="preserve"> </v>
      </c>
    </row>
    <row r="24" spans="1:6" ht="169.5" customHeight="1" x14ac:dyDescent="0.25">
      <c r="A24" s="4">
        <v>17</v>
      </c>
      <c r="B24" s="5" t="s">
        <v>57</v>
      </c>
      <c r="C24" s="6" t="s">
        <v>58</v>
      </c>
      <c r="D24" s="9" t="s">
        <v>59</v>
      </c>
      <c r="E24" s="13"/>
      <c r="F24" s="8" t="str">
        <f>IF(E24&gt;0,E24*40," ")</f>
        <v xml:space="preserve"> </v>
      </c>
    </row>
    <row r="25" spans="1:6" ht="22.5" customHeight="1" x14ac:dyDescent="0.25">
      <c r="A25" s="10"/>
      <c r="B25" s="10"/>
      <c r="C25" s="10"/>
      <c r="D25" s="11" t="s">
        <v>60</v>
      </c>
      <c r="E25" s="12">
        <f>SUM(E16:E24,E12:E14,E9:E10,E5:E7)</f>
        <v>0</v>
      </c>
      <c r="F25" s="8">
        <f>SUM(F16:F24,F12:F14,F9:F10,F5:F7)</f>
        <v>0</v>
      </c>
    </row>
    <row r="26" spans="1:6" ht="5.25" customHeight="1" x14ac:dyDescent="0.25"/>
    <row r="27" spans="1:6" ht="17.25" x14ac:dyDescent="0.3">
      <c r="A27" s="22" t="s">
        <v>61</v>
      </c>
      <c r="B27" s="23"/>
      <c r="C27" s="24"/>
      <c r="D27" s="25"/>
      <c r="E27" s="25"/>
      <c r="F27" s="26"/>
    </row>
    <row r="28" spans="1:6" ht="17.25" x14ac:dyDescent="0.3">
      <c r="A28" s="22" t="s">
        <v>62</v>
      </c>
      <c r="B28" s="23"/>
      <c r="C28" s="24"/>
      <c r="D28" s="25"/>
      <c r="E28" s="25"/>
      <c r="F28" s="26"/>
    </row>
    <row r="29" spans="1:6" ht="17.25" x14ac:dyDescent="0.3">
      <c r="A29" s="22" t="s">
        <v>63</v>
      </c>
      <c r="B29" s="23"/>
      <c r="C29" s="24"/>
      <c r="D29" s="25"/>
      <c r="E29" s="25"/>
      <c r="F29" s="26"/>
    </row>
    <row r="30" spans="1:6" ht="17.25" x14ac:dyDescent="0.3">
      <c r="A30" s="22" t="s">
        <v>64</v>
      </c>
      <c r="B30" s="23"/>
      <c r="C30" s="24"/>
      <c r="D30" s="25"/>
      <c r="E30" s="25"/>
      <c r="F30" s="26"/>
    </row>
    <row r="31" spans="1:6" ht="17.25" x14ac:dyDescent="0.3">
      <c r="A31" s="22" t="s">
        <v>65</v>
      </c>
      <c r="B31" s="23"/>
      <c r="C31" s="24"/>
      <c r="D31" s="25"/>
      <c r="E31" s="25"/>
      <c r="F31" s="26"/>
    </row>
    <row r="32" spans="1:6" ht="17.25" x14ac:dyDescent="0.3">
      <c r="A32" s="22" t="s">
        <v>66</v>
      </c>
      <c r="B32" s="23"/>
      <c r="C32" s="24"/>
      <c r="D32" s="25"/>
      <c r="E32" s="18"/>
      <c r="F32" s="19"/>
    </row>
    <row r="33" spans="1:6" ht="55.5" customHeight="1" x14ac:dyDescent="0.3">
      <c r="A33" s="27" t="s">
        <v>67</v>
      </c>
      <c r="B33" s="28"/>
      <c r="C33" s="29" t="s">
        <v>68</v>
      </c>
      <c r="D33" s="30"/>
      <c r="E33" s="30"/>
      <c r="F33" s="31"/>
    </row>
    <row r="34" spans="1:6" ht="44.25" customHeight="1" x14ac:dyDescent="0.25">
      <c r="A34" s="15" t="s">
        <v>69</v>
      </c>
      <c r="B34" s="16"/>
      <c r="C34" s="17"/>
      <c r="D34" s="18"/>
      <c r="E34" s="18"/>
      <c r="F34" s="19"/>
    </row>
    <row r="35" spans="1:6" ht="45" customHeight="1" x14ac:dyDescent="0.25">
      <c r="A35" s="20" t="s">
        <v>70</v>
      </c>
      <c r="B35" s="21"/>
      <c r="C35" s="21"/>
      <c r="D35" s="21"/>
      <c r="E35" s="21"/>
      <c r="F35" s="21"/>
    </row>
  </sheetData>
  <sheetProtection algorithmName="SHA-512" hashValue="DqQJbipHsbcPTHkvPp0oLlSld7Qv+UWZr9ob/l8PV9+TH5F6V0dxeSglveJEHPmf1bkStTR1uuhn8E22i1BPQQ==" saltValue="WBvcAj8d+FOqU+7FgaFJ5g==" spinCount="100000" sheet="1" objects="1" scenarios="1"/>
  <mergeCells count="22">
    <mergeCell ref="A27:B27"/>
    <mergeCell ref="C27:F27"/>
    <mergeCell ref="A2:F2"/>
    <mergeCell ref="A4:F4"/>
    <mergeCell ref="A8:F8"/>
    <mergeCell ref="A11:F11"/>
    <mergeCell ref="A15:F15"/>
    <mergeCell ref="A28:B28"/>
    <mergeCell ref="C28:F28"/>
    <mergeCell ref="A29:B29"/>
    <mergeCell ref="C29:F29"/>
    <mergeCell ref="A30:B30"/>
    <mergeCell ref="C30:F30"/>
    <mergeCell ref="A34:B34"/>
    <mergeCell ref="C34:F34"/>
    <mergeCell ref="A35:F35"/>
    <mergeCell ref="A31:B31"/>
    <mergeCell ref="C31:F31"/>
    <mergeCell ref="A32:B32"/>
    <mergeCell ref="C32:F32"/>
    <mergeCell ref="A33:B33"/>
    <mergeCell ref="C33:F33"/>
  </mergeCells>
  <conditionalFormatting sqref="F5:F7">
    <cfRule type="expression" dxfId="5" priority="6">
      <formula>"&lt;1"</formula>
    </cfRule>
  </conditionalFormatting>
  <conditionalFormatting sqref="F9:F10">
    <cfRule type="expression" dxfId="4" priority="5">
      <formula>"&lt;1"</formula>
    </cfRule>
  </conditionalFormatting>
  <conditionalFormatting sqref="F12:F14">
    <cfRule type="expression" dxfId="3" priority="4">
      <formula>"&lt;1"</formula>
    </cfRule>
  </conditionalFormatting>
  <conditionalFormatting sqref="F16:F25 E25">
    <cfRule type="expression" dxfId="2" priority="3">
      <formula>"&lt;1"</formula>
    </cfRule>
  </conditionalFormatting>
  <conditionalFormatting sqref="E25">
    <cfRule type="cellIs" dxfId="1" priority="2" operator="equal">
      <formula>0</formula>
    </cfRule>
  </conditionalFormatting>
  <conditionalFormatting sqref="F25">
    <cfRule type="cellIs" dxfId="0" priority="1" operator="equal">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20BED87871E34DB0519AA9CF98C29D" ma:contentTypeVersion="13" ma:contentTypeDescription="Een nieuw document maken." ma:contentTypeScope="" ma:versionID="c619eb6af264ef4d34fcffc5a8eadac5">
  <xsd:schema xmlns:xsd="http://www.w3.org/2001/XMLSchema" xmlns:xs="http://www.w3.org/2001/XMLSchema" xmlns:p="http://schemas.microsoft.com/office/2006/metadata/properties" xmlns:ns2="9eb5c399-9d1e-480f-a4e5-f1774f1c2daa" xmlns:ns3="1bbe4bfc-ded4-49ba-b930-1e2ca2e98623" targetNamespace="http://schemas.microsoft.com/office/2006/metadata/properties" ma:root="true" ma:fieldsID="38840a130a8226fcc844bdd903fba99e" ns2:_="" ns3:_="">
    <xsd:import namespace="9eb5c399-9d1e-480f-a4e5-f1774f1c2daa"/>
    <xsd:import namespace="1bbe4bfc-ded4-49ba-b930-1e2ca2e986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b5c399-9d1e-480f-a4e5-f1774f1c2d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e4bfc-ded4-49ba-b930-1e2ca2e98623"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5DAEC4-EC1B-47DC-9922-88044177943E}">
  <ds:schemaRefs>
    <ds:schemaRef ds:uri="http://schemas.microsoft.com/sharepoint/v3/contenttype/forms"/>
  </ds:schemaRefs>
</ds:datastoreItem>
</file>

<file path=customXml/itemProps2.xml><?xml version="1.0" encoding="utf-8"?>
<ds:datastoreItem xmlns:ds="http://schemas.openxmlformats.org/officeDocument/2006/customXml" ds:itemID="{FF72AA67-EF07-47D3-8015-E3BB424F1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b5c399-9d1e-480f-a4e5-f1774f1c2daa"/>
    <ds:schemaRef ds:uri="1bbe4bfc-ded4-49ba-b930-1e2ca2e986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CEC64D-F3D0-4D19-984F-CC48F400C3A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bbe4bfc-ded4-49ba-b930-1e2ca2e98623"/>
    <ds:schemaRef ds:uri="9eb5c399-9d1e-480f-a4e5-f1774f1c2da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Aanbod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Greet Buyssens</dc:creator>
  <cp:lastModifiedBy>Greet Buyssens</cp:lastModifiedBy>
  <dcterms:created xsi:type="dcterms:W3CDTF">2022-03-31T08:50:17Z</dcterms:created>
  <dcterms:modified xsi:type="dcterms:W3CDTF">2022-03-31T09:00:52Z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0x010100D220BED87871E34DB0519AA9CF98C29D</vt:lpwstr>
  </property>
</Properties>
</file>